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85" windowHeight="10680" activeTab="0"/>
  </bookViews>
  <sheets>
    <sheet name="Hoja1" sheetId="1" r:id="rId1"/>
    <sheet name="Hoja3" sheetId="2" state="hidden" r:id="rId2"/>
  </sheets>
  <definedNames>
    <definedName name="Opcion1">'Hoja3'!$A$1:$A$2</definedName>
  </definedNames>
  <calcPr fullCalcOnLoad="1"/>
</workbook>
</file>

<file path=xl/sharedStrings.xml><?xml version="1.0" encoding="utf-8"?>
<sst xmlns="http://schemas.openxmlformats.org/spreadsheetml/2006/main" count="371" uniqueCount="241">
  <si>
    <t>INgezim Brucella Bovina 2.0</t>
  </si>
  <si>
    <t>12.BB2.K.1</t>
  </si>
  <si>
    <t>Step 1:</t>
  </si>
  <si>
    <t>Enter test data</t>
  </si>
  <si>
    <t>D.O</t>
  </si>
  <si>
    <t>Date of test:</t>
  </si>
  <si>
    <t>Product batch:</t>
  </si>
  <si>
    <t>10A</t>
  </si>
  <si>
    <t>10B</t>
  </si>
  <si>
    <t>10C</t>
  </si>
  <si>
    <t>10D</t>
  </si>
  <si>
    <t>10E</t>
  </si>
  <si>
    <t>10F</t>
  </si>
  <si>
    <t>Step 2:</t>
  </si>
  <si>
    <t>10G</t>
  </si>
  <si>
    <t>Indicate the control sera position (row and column for each case)</t>
  </si>
  <si>
    <t>Especificar done se colocan los controles</t>
  </si>
  <si>
    <t>10H</t>
  </si>
  <si>
    <t>11A</t>
  </si>
  <si>
    <t>ROW</t>
  </si>
  <si>
    <t>COLUMN</t>
  </si>
  <si>
    <t>C+</t>
  </si>
  <si>
    <t>11B</t>
  </si>
  <si>
    <t>Position C+ (1)</t>
  </si>
  <si>
    <t>11C</t>
  </si>
  <si>
    <t>Position C+ (2)</t>
  </si>
  <si>
    <t>C-</t>
  </si>
  <si>
    <t>11D</t>
  </si>
  <si>
    <t>Position C-(1)</t>
  </si>
  <si>
    <t>11E</t>
  </si>
  <si>
    <t>Position C-(2)</t>
  </si>
  <si>
    <t>11F</t>
  </si>
  <si>
    <t>The product uses different cut-off values depending on whether individual samples or sample pools are tested. Indicate what type of samples you are testing:</t>
  </si>
  <si>
    <t>11G</t>
  </si>
  <si>
    <t>DISPOSITION OF SAMPLES / CONTROLS</t>
  </si>
  <si>
    <t>Paso intermadio para traslado de posicion de controles a la placa</t>
  </si>
  <si>
    <t>11H</t>
  </si>
  <si>
    <t>12A</t>
  </si>
  <si>
    <t>12B</t>
  </si>
  <si>
    <t>12C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</si>
  <si>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</si>
  <si>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</si>
  <si>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</si>
  <si>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</si>
  <si>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</si>
  <si>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</si>
  <si>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</si>
  <si>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</si>
  <si>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</si>
  <si>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</si>
  <si>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</si>
  <si>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</si>
  <si>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</si>
  <si>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12D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</si>
  <si>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</si>
  <si>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</si>
  <si>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</si>
  <si>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</si>
  <si>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</si>
  <si>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</si>
  <si>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</si>
  <si>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</si>
  <si>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</si>
  <si>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</si>
  <si>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</si>
  <si>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</si>
  <si>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</si>
  <si>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12E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</si>
  <si>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</si>
  <si>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</si>
  <si>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</si>
  <si>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</si>
  <si>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</si>
  <si>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</si>
  <si>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</si>
  <si>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</si>
  <si>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</si>
  <si>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</si>
  <si>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</si>
  <si>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</si>
  <si>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</si>
  <si>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12F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</si>
  <si>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</si>
  <si>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</si>
  <si>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</si>
  <si>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</si>
  <si>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</si>
  <si>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</si>
  <si>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</si>
  <si>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</si>
  <si>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</si>
  <si>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</si>
  <si>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</si>
  <si>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</si>
  <si>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</si>
  <si>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12G</t>
  </si>
  <si>
    <t>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</si>
  <si>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</si>
  <si>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</si>
  <si>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</si>
  <si>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</si>
  <si>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</si>
  <si>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</si>
  <si>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</si>
  <si>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</si>
  <si>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</si>
  <si>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</si>
  <si>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</si>
  <si>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</si>
  <si>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12H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</si>
  <si>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</si>
  <si>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</si>
  <si>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</si>
  <si>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</si>
  <si>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</si>
  <si>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</si>
  <si>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</si>
  <si>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</si>
  <si>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</si>
  <si>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</si>
  <si>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</si>
  <si>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</si>
  <si>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</si>
  <si>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1A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</si>
  <si>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</si>
  <si>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</si>
  <si>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</si>
  <si>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</si>
  <si>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</si>
  <si>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</si>
  <si>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</si>
  <si>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</si>
  <si>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</si>
  <si>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</si>
  <si>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</si>
  <si>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</si>
  <si>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</si>
  <si>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1B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</si>
  <si>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</si>
  <si>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</si>
  <si>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</si>
  <si>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</si>
  <si>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</si>
  <si>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</si>
  <si>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</si>
  <si>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</si>
  <si>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</si>
  <si>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</si>
  <si>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</si>
  <si>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</si>
  <si>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</si>
  <si>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1C</t>
  </si>
  <si>
    <t>1D</t>
  </si>
  <si>
    <t>1E</t>
  </si>
  <si>
    <t>1F</t>
  </si>
  <si>
    <t>Step 3:</t>
  </si>
  <si>
    <t>Toma los datos de D.O de los valores controles, tras trasladarlos a la relacion "linelizada" en la columna de al lado.</t>
  </si>
  <si>
    <t>1G</t>
  </si>
  <si>
    <t xml:space="preserve">Enter the obtained OD value into each plate position </t>
  </si>
  <si>
    <t>1H</t>
  </si>
  <si>
    <t>2A</t>
  </si>
  <si>
    <t>2B</t>
  </si>
  <si>
    <t>O.D. Values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</si>
  <si>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</si>
  <si>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</si>
  <si>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</si>
  <si>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</si>
  <si>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</si>
  <si>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</si>
  <si>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</si>
  <si>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</si>
  <si>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</si>
  <si>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</si>
  <si>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</si>
  <si>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</si>
  <si>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</si>
  <si>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</si>
  <si>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</si>
  <si>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</si>
  <si>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Step 4:</t>
  </si>
  <si>
    <t>4C</t>
  </si>
  <si>
    <t>Validation of the assay</t>
  </si>
  <si>
    <t>4D</t>
  </si>
  <si>
    <t>4E</t>
  </si>
  <si>
    <t>4F</t>
  </si>
  <si>
    <t>Validation criteria (1):</t>
  </si>
  <si>
    <t>4G</t>
  </si>
  <si>
    <t>Validation criteria (2):</t>
  </si>
  <si>
    <t>4H</t>
  </si>
  <si>
    <t>5A</t>
  </si>
  <si>
    <t>5B</t>
  </si>
  <si>
    <t>5C</t>
  </si>
  <si>
    <t>Step 5: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</si>
  <si>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</si>
  <si>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</si>
  <si>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</si>
  <si>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</si>
  <si>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</si>
  <si>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</si>
  <si>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</si>
  <si>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</si>
  <si>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</si>
  <si>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</si>
  <si>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</si>
  <si>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</si>
  <si>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</si>
  <si>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</si>
  <si>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</si>
  <si>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</si>
  <si>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</si>
  <si>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</si>
  <si>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</si>
  <si>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</si>
  <si>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</si>
  <si>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List of reading and interpretation</t>
  </si>
  <si>
    <t>8A</t>
  </si>
  <si>
    <t>8B</t>
  </si>
  <si>
    <t>Position</t>
  </si>
  <si>
    <t>Sample ref.</t>
  </si>
  <si>
    <t>O.D Value</t>
  </si>
  <si>
    <t>% Positiv.</t>
  </si>
  <si>
    <t>Interpretation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</si>
  <si>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</si>
  <si>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</si>
  <si>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</si>
  <si>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</si>
  <si>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</si>
  <si>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</si>
  <si>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</si>
  <si>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</si>
  <si>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</si>
  <si>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</si>
  <si>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</si>
  <si>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</si>
  <si>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</si>
  <si>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</si>
  <si>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Individual sera</t>
  </si>
  <si>
    <t>Sera pools</t>
  </si>
  <si>
    <t>Punto de corte:</t>
  </si>
  <si>
    <t>Version 101110</t>
  </si>
  <si>
    <t>RESULTS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</si>
</sst>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6"/>
      <color indexed="56"/>
      <name val="Calibri"/>
      <family val="2"/>
    </font>
    <font>
      <sz val="9"/>
      <color indexed="60"/>
      <name val="Calibri Light"/>
      <family val="2"/>
    </font>
    <font>
      <sz val="8.5"/>
      <color indexed="8"/>
      <name val="Calibri"/>
      <family val="2"/>
    </font>
    <font>
      <sz val="9"/>
      <color indexed="56"/>
      <name val="Calibri Light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12"/>
      <color indexed="60"/>
      <name val="Calibri Light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 Light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  <font>
      <sz val="7"/>
      <color theme="1"/>
      <name val="Calibri"/>
      <family val="2"/>
    </font>
    <font>
      <sz val="9"/>
      <color rgb="FF002060"/>
      <name val="Calibri Light"/>
      <family val="2"/>
    </font>
    <font>
      <sz val="12"/>
      <color rgb="FFC000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>
        <color rgb="FF002060"/>
      </left>
      <right/>
      <top style="hair">
        <color rgb="FF002060"/>
      </top>
      <bottom style="hair">
        <color rgb="FF002060"/>
      </bottom>
    </border>
    <border>
      <left/>
      <right/>
      <top style="hair">
        <color rgb="FF002060"/>
      </top>
      <bottom style="hair">
        <color rgb="FF002060"/>
      </bottom>
    </border>
    <border>
      <left/>
      <right style="hair">
        <color rgb="FF002060"/>
      </right>
      <top style="hair">
        <color rgb="FF002060"/>
      </top>
      <bottom style="hair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hidden="1"/>
    </xf>
    <xf numFmtId="0" fontId="50" fillId="33" borderId="0" xfId="0" applyFont="1" applyFill="1" applyAlignment="1" applyProtection="1">
      <alignment/>
      <protection hidden="1"/>
    </xf>
    <xf numFmtId="0" fontId="50" fillId="34" borderId="0" xfId="0" applyFont="1" applyFill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166" fontId="50" fillId="0" borderId="13" xfId="0" applyNumberFormat="1" applyFont="1" applyBorder="1" applyAlignment="1" applyProtection="1">
      <alignment/>
      <protection hidden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6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52" fillId="34" borderId="0" xfId="0" applyFont="1" applyFill="1" applyAlignment="1" applyProtection="1">
      <alignment/>
      <protection hidden="1"/>
    </xf>
    <xf numFmtId="0" fontId="52" fillId="0" borderId="13" xfId="0" applyFont="1" applyBorder="1" applyAlignment="1" applyProtection="1">
      <alignment/>
      <protection hidden="1"/>
    </xf>
    <xf numFmtId="166" fontId="52" fillId="0" borderId="13" xfId="0" applyNumberFormat="1" applyFont="1" applyBorder="1" applyAlignment="1" applyProtection="1">
      <alignment/>
      <protection hidden="1"/>
    </xf>
    <xf numFmtId="0" fontId="52" fillId="0" borderId="13" xfId="0" applyFont="1" applyBorder="1" applyAlignment="1" applyProtection="1">
      <alignment horizontal="center"/>
      <protection/>
    </xf>
    <xf numFmtId="166" fontId="52" fillId="0" borderId="13" xfId="0" applyNumberFormat="1" applyFont="1" applyBorder="1" applyAlignment="1" applyProtection="1">
      <alignment/>
      <protection/>
    </xf>
    <xf numFmtId="2" fontId="0" fillId="34" borderId="0" xfId="0" applyNumberFormat="1" applyFill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0" fillId="12" borderId="0" xfId="0" applyFill="1" applyAlignment="1" applyProtection="1">
      <alignment horizontal="center"/>
      <protection/>
    </xf>
    <xf numFmtId="0" fontId="46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53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53" fillId="9" borderId="13" xfId="53" applyNumberFormat="1" applyFont="1" applyFill="1" applyBorder="1" applyAlignment="1" applyProtection="1">
      <alignment/>
      <protection/>
    </xf>
    <xf numFmtId="0" fontId="5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4" fontId="18" fillId="0" borderId="10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47" fillId="12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47" fillId="6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4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7" fillId="9" borderId="0" xfId="0" applyFont="1" applyFill="1" applyBorder="1" applyAlignment="1" applyProtection="1">
      <alignment horizontal="center"/>
      <protection/>
    </xf>
    <xf numFmtId="0" fontId="57" fillId="0" borderId="14" xfId="0" applyFont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9" fontId="52" fillId="0" borderId="10" xfId="53" applyFont="1" applyBorder="1" applyAlignment="1" applyProtection="1">
      <alignment horizontal="center"/>
      <protection/>
    </xf>
    <xf numFmtId="9" fontId="52" fillId="0" borderId="12" xfId="53" applyFont="1" applyBorder="1" applyAlignment="1" applyProtection="1">
      <alignment horizontal="center"/>
      <protection/>
    </xf>
    <xf numFmtId="0" fontId="51" fillId="0" borderId="0" xfId="0" applyFont="1" applyAlignment="1">
      <alignment horizontal="center" wrapText="1"/>
    </xf>
    <xf numFmtId="0" fontId="58" fillId="3" borderId="15" xfId="0" applyFont="1" applyFill="1" applyBorder="1" applyAlignment="1">
      <alignment horizontal="left" wrapText="1"/>
    </xf>
    <xf numFmtId="0" fontId="58" fillId="3" borderId="16" xfId="0" applyFont="1" applyFill="1" applyBorder="1" applyAlignment="1">
      <alignment horizontal="left" wrapText="1"/>
    </xf>
    <xf numFmtId="0" fontId="59" fillId="12" borderId="16" xfId="0" applyFont="1" applyFill="1" applyBorder="1" applyAlignment="1" applyProtection="1">
      <alignment horizontal="center" vertical="center" wrapText="1"/>
      <protection locked="0"/>
    </xf>
    <xf numFmtId="0" fontId="59" fillId="12" borderId="1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11</xdr:col>
      <xdr:colOff>361950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K194"/>
  <sheetViews>
    <sheetView showGridLines="0" tabSelected="1" zoomScale="55" zoomScaleNormal="55" zoomScalePageLayoutView="0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4" customWidth="1"/>
    <col min="3" max="3" width="1.421875" style="14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" customWidth="1"/>
    <col min="18" max="18" width="3.57421875" style="2" hidden="1" customWidth="1"/>
    <col min="19" max="19" width="15.57421875" style="3" hidden="1" customWidth="1"/>
    <col min="20" max="21" width="4.140625" style="3" hidden="1" customWidth="1"/>
    <col min="22" max="22" width="5.57421875" style="3" hidden="1" customWidth="1"/>
    <col min="23" max="23" width="3.28125" style="3" hidden="1" customWidth="1"/>
    <col min="24" max="24" width="7.28125" style="3" hidden="1" customWidth="1"/>
    <col min="25" max="29" width="3.28125" style="3" hidden="1" customWidth="1"/>
    <col min="30" max="32" width="4.28125" style="3" hidden="1" customWidth="1"/>
    <col min="33" max="33" width="10.28125" style="2" hidden="1" customWidth="1"/>
    <col min="34" max="34" width="4.28125" style="1" hidden="1" customWidth="1"/>
    <col min="35" max="35" width="9.00390625" style="1" hidden="1" customWidth="1"/>
    <col min="36" max="36" width="0.13671875" style="1" hidden="1" customWidth="1"/>
    <col min="37" max="37" width="11.421875" style="1" hidden="1" customWidth="1"/>
    <col min="38" max="51" width="11.421875" style="0" customWidth="1"/>
  </cols>
  <sheetData>
    <row r="5" spans="2:16" ht="18.7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2:16" ht="15"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ht="15">
      <c r="I7" s="14" t="s">
        <v>239</v>
      </c>
    </row>
    <row r="8" spans="2:15" ht="23.25">
      <c r="B8" s="61" t="s">
        <v>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15" ht="15">
      <c r="B9" s="62" t="s">
        <v>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35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AH10" s="5"/>
      <c r="AI10" s="5" t="s">
        <v>4</v>
      </c>
    </row>
    <row r="11" spans="2:35" ht="15">
      <c r="B11" s="6" t="s">
        <v>5</v>
      </c>
      <c r="C11" s="7"/>
      <c r="D11" s="7"/>
      <c r="E11" s="8"/>
      <c r="F11" s="65"/>
      <c r="G11" s="66"/>
      <c r="H11" s="67"/>
      <c r="I11" s="9"/>
      <c r="J11" s="68" t="s">
        <v>6</v>
      </c>
      <c r="K11" s="68"/>
      <c r="L11" s="68"/>
      <c r="M11" s="69"/>
      <c r="N11" s="69"/>
      <c r="O11" s="69"/>
      <c r="AH11" s="10" t="s">
        <v>7</v>
      </c>
      <c r="AI11" s="11">
        <f>+$M$52</f>
        <v>0</v>
      </c>
    </row>
    <row r="12" spans="2:35" ht="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AH12" s="10" t="s">
        <v>8</v>
      </c>
      <c r="AI12" s="11">
        <f>+$M$53</f>
        <v>0</v>
      </c>
    </row>
    <row r="13" spans="2:35" ht="15">
      <c r="B13" s="72"/>
      <c r="C13" s="66"/>
      <c r="D13" s="66"/>
      <c r="E13" s="67"/>
      <c r="F13" s="73"/>
      <c r="G13" s="74"/>
      <c r="H13" s="74"/>
      <c r="I13" s="74"/>
      <c r="J13" s="74"/>
      <c r="K13" s="74"/>
      <c r="L13" s="74"/>
      <c r="M13" s="74"/>
      <c r="N13" s="74"/>
      <c r="O13" s="75"/>
      <c r="AH13" s="10" t="s">
        <v>9</v>
      </c>
      <c r="AI13" s="11">
        <f>+$M$54</f>
        <v>0</v>
      </c>
    </row>
    <row r="14" spans="2:35" ht="15">
      <c r="B14" s="72"/>
      <c r="C14" s="66"/>
      <c r="D14" s="66"/>
      <c r="E14" s="67"/>
      <c r="F14" s="73"/>
      <c r="G14" s="74"/>
      <c r="H14" s="74"/>
      <c r="I14" s="74"/>
      <c r="J14" s="74"/>
      <c r="K14" s="74"/>
      <c r="L14" s="74"/>
      <c r="M14" s="74"/>
      <c r="N14" s="74"/>
      <c r="O14" s="75"/>
      <c r="AH14" s="10" t="s">
        <v>10</v>
      </c>
      <c r="AI14" s="11">
        <f>+$M$55</f>
        <v>0</v>
      </c>
    </row>
    <row r="15" spans="2:35" ht="15">
      <c r="B15" s="72"/>
      <c r="C15" s="66"/>
      <c r="D15" s="66"/>
      <c r="E15" s="67"/>
      <c r="F15" s="73"/>
      <c r="G15" s="74"/>
      <c r="H15" s="74"/>
      <c r="I15" s="74"/>
      <c r="J15" s="74"/>
      <c r="K15" s="74"/>
      <c r="L15" s="74"/>
      <c r="M15" s="74"/>
      <c r="N15" s="74"/>
      <c r="O15" s="75"/>
      <c r="AH15" s="10" t="s">
        <v>11</v>
      </c>
      <c r="AI15" s="11">
        <f>+$M$56</f>
        <v>0</v>
      </c>
    </row>
    <row r="16" spans="2:35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AH16" s="10" t="s">
        <v>12</v>
      </c>
      <c r="AI16" s="11">
        <f>+$M$57</f>
        <v>0</v>
      </c>
    </row>
    <row r="17" spans="2:35" ht="23.25">
      <c r="B17" s="61" t="s">
        <v>13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2"/>
      <c r="AH17" s="10" t="s">
        <v>14</v>
      </c>
      <c r="AI17" s="11">
        <f>+$M$58</f>
        <v>0</v>
      </c>
    </row>
    <row r="18" spans="2:35" ht="15">
      <c r="B18" s="62" t="s">
        <v>15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2"/>
      <c r="S18" s="3" t="s">
        <v>16</v>
      </c>
      <c r="AH18" s="10" t="s">
        <v>17</v>
      </c>
      <c r="AI18" s="11">
        <f>+$M$59</f>
        <v>0</v>
      </c>
    </row>
    <row r="19" spans="2:35" ht="6" customHeight="1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AH19" s="10" t="s">
        <v>18</v>
      </c>
      <c r="AI19" s="11">
        <f>+$N$52</f>
        <v>0</v>
      </c>
    </row>
    <row r="20" spans="5:35" ht="15">
      <c r="E20" s="12"/>
      <c r="F20" s="12"/>
      <c r="G20" s="15" t="s">
        <v>19</v>
      </c>
      <c r="H20" s="15" t="s">
        <v>20</v>
      </c>
      <c r="I20" s="12"/>
      <c r="J20" s="12"/>
      <c r="K20" s="12"/>
      <c r="L20" s="12"/>
      <c r="M20" s="12"/>
      <c r="N20" s="12"/>
      <c r="O20" s="12"/>
      <c r="P20" s="12"/>
      <c r="S20" s="3" t="s">
        <v>21</v>
      </c>
      <c r="T20" s="3">
        <f>+CONCATENATE(G21,H21)</f>
      </c>
      <c r="U20" s="3">
        <f>+CONCATENATE(H21,G21)</f>
      </c>
      <c r="AH20" s="10" t="s">
        <v>22</v>
      </c>
      <c r="AI20" s="11">
        <f>+$N$53</f>
        <v>0</v>
      </c>
    </row>
    <row r="21" spans="4:35" ht="15">
      <c r="D21" s="16" t="s">
        <v>23</v>
      </c>
      <c r="E21" s="12"/>
      <c r="F21" s="12"/>
      <c r="G21" s="17"/>
      <c r="H21" s="17"/>
      <c r="I21" s="12"/>
      <c r="J21" s="12"/>
      <c r="K21" s="12"/>
      <c r="L21" s="12"/>
      <c r="M21" s="12"/>
      <c r="N21" s="12"/>
      <c r="O21" s="12"/>
      <c r="P21" s="12"/>
      <c r="S21" s="3" t="s">
        <v>21</v>
      </c>
      <c r="T21" s="3">
        <f>+CONCATENATE(G22,H22)</f>
      </c>
      <c r="U21" s="3">
        <f>+CONCATENATE(H22,G22)</f>
      </c>
      <c r="AH21" s="10" t="s">
        <v>24</v>
      </c>
      <c r="AI21" s="11">
        <f>+$N$54</f>
        <v>0</v>
      </c>
    </row>
    <row r="22" spans="2:35" ht="15">
      <c r="B22" s="16"/>
      <c r="D22" s="16" t="s">
        <v>25</v>
      </c>
      <c r="E22" s="12"/>
      <c r="F22" s="12"/>
      <c r="G22" s="17"/>
      <c r="H22" s="17"/>
      <c r="J22" s="12"/>
      <c r="K22" s="12"/>
      <c r="M22" s="12"/>
      <c r="N22" s="12"/>
      <c r="O22" s="12"/>
      <c r="P22" s="12"/>
      <c r="S22" s="3" t="s">
        <v>26</v>
      </c>
      <c r="T22" s="3">
        <f>+CONCATENATE(G23,H23)</f>
      </c>
      <c r="U22" s="3">
        <f>+CONCATENATE(H23,G23)</f>
      </c>
      <c r="AH22" s="10" t="s">
        <v>27</v>
      </c>
      <c r="AI22" s="11">
        <f>+$N$55</f>
        <v>0</v>
      </c>
    </row>
    <row r="23" spans="2:35" ht="15">
      <c r="B23" s="16"/>
      <c r="C23" s="12"/>
      <c r="D23" s="16" t="s">
        <v>28</v>
      </c>
      <c r="E23" s="12"/>
      <c r="F23" s="12"/>
      <c r="G23" s="17"/>
      <c r="H23" s="17"/>
      <c r="J23" s="12"/>
      <c r="K23" s="12"/>
      <c r="M23" s="12"/>
      <c r="N23" s="12"/>
      <c r="O23" s="12"/>
      <c r="P23" s="12"/>
      <c r="S23" s="3" t="s">
        <v>26</v>
      </c>
      <c r="T23" s="3">
        <f>+CONCATENATE(G24,H24)</f>
      </c>
      <c r="U23" s="3">
        <f>+CONCATENATE(H24,G24)</f>
      </c>
      <c r="AH23" s="10" t="s">
        <v>29</v>
      </c>
      <c r="AI23" s="11">
        <f>+$N$56</f>
        <v>0</v>
      </c>
    </row>
    <row r="24" spans="2:35" ht="15">
      <c r="B24" s="16"/>
      <c r="C24" s="12"/>
      <c r="D24" s="16" t="s">
        <v>30</v>
      </c>
      <c r="E24" s="12"/>
      <c r="F24" s="12"/>
      <c r="G24" s="17"/>
      <c r="H24" s="17"/>
      <c r="I24" s="12"/>
      <c r="J24" s="12"/>
      <c r="K24" s="12"/>
      <c r="L24" s="12"/>
      <c r="M24" s="12"/>
      <c r="N24" s="12"/>
      <c r="O24" s="12"/>
      <c r="P24" s="12"/>
      <c r="AH24" s="10" t="s">
        <v>31</v>
      </c>
      <c r="AI24" s="11">
        <f>+$N$57</f>
        <v>0</v>
      </c>
    </row>
    <row r="25" spans="2:35" ht="5.25" customHeight="1">
      <c r="B25" s="16"/>
      <c r="C25" s="12"/>
      <c r="D25" s="16"/>
      <c r="E25" s="12"/>
      <c r="F25" s="12"/>
      <c r="G25" s="18"/>
      <c r="H25" s="18"/>
      <c r="I25" s="12"/>
      <c r="J25" s="12"/>
      <c r="K25" s="12"/>
      <c r="L25" s="12"/>
      <c r="M25" s="12"/>
      <c r="N25" s="12"/>
      <c r="O25" s="12"/>
      <c r="P25" s="12"/>
      <c r="AH25" s="10"/>
      <c r="AI25" s="11"/>
    </row>
    <row r="26" spans="2:37" s="24" customFormat="1" ht="24.75" customHeight="1">
      <c r="B26" s="91" t="s">
        <v>32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 t="s">
        <v>236</v>
      </c>
      <c r="O26" s="93"/>
      <c r="P26" s="94"/>
      <c r="Q26" s="50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0"/>
      <c r="AH26" s="22"/>
      <c r="AI26" s="23"/>
      <c r="AJ26" s="19"/>
      <c r="AK26" s="19"/>
    </row>
    <row r="27" spans="2:37" s="24" customFormat="1" ht="6" customHeight="1">
      <c r="B27" s="25"/>
      <c r="C27" s="25"/>
      <c r="D27" s="25"/>
      <c r="E27" s="25"/>
      <c r="F27" s="25"/>
      <c r="G27" s="90"/>
      <c r="H27" s="90"/>
      <c r="I27" s="25"/>
      <c r="J27" s="25"/>
      <c r="K27" s="25"/>
      <c r="L27" s="25"/>
      <c r="M27" s="25"/>
      <c r="N27" s="25"/>
      <c r="O27" s="25"/>
      <c r="P27" s="25"/>
      <c r="Q27" s="19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0"/>
      <c r="AH27" s="22"/>
      <c r="AI27" s="23"/>
      <c r="AJ27" s="19"/>
      <c r="AK27" s="19"/>
    </row>
    <row r="28" spans="2:35" ht="5.25" customHeight="1"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AH28" s="10" t="s">
        <v>33</v>
      </c>
      <c r="AI28" s="11">
        <f>+$N$58</f>
        <v>0</v>
      </c>
    </row>
    <row r="29" spans="2:37" s="26" customFormat="1" ht="15">
      <c r="B29" s="51"/>
      <c r="C29" s="51"/>
      <c r="D29" s="70" t="s">
        <v>34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52"/>
      <c r="P29" s="53"/>
      <c r="Q29" s="1"/>
      <c r="R29" s="2"/>
      <c r="S29" s="3" t="s">
        <v>35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"/>
      <c r="AH29" s="10" t="s">
        <v>36</v>
      </c>
      <c r="AI29" s="11">
        <f>+$N$59</f>
        <v>0</v>
      </c>
      <c r="AJ29" s="1"/>
      <c r="AK29" s="1"/>
    </row>
    <row r="30" spans="2:37" s="26" customFormat="1" ht="15">
      <c r="B30" s="51"/>
      <c r="C30" s="5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2"/>
      <c r="AH30" s="10" t="s">
        <v>37</v>
      </c>
      <c r="AI30" s="11">
        <f>+$O$52</f>
        <v>0</v>
      </c>
      <c r="AJ30" s="1"/>
      <c r="AK30" s="1"/>
    </row>
    <row r="31" spans="2:37" s="26" customFormat="1" ht="15">
      <c r="B31" s="51"/>
      <c r="C31" s="51"/>
      <c r="D31" s="51">
        <v>1</v>
      </c>
      <c r="E31" s="51">
        <v>2</v>
      </c>
      <c r="F31" s="51">
        <v>3</v>
      </c>
      <c r="G31" s="51">
        <v>4</v>
      </c>
      <c r="H31" s="51">
        <v>5</v>
      </c>
      <c r="I31" s="51">
        <v>6</v>
      </c>
      <c r="J31" s="51">
        <v>7</v>
      </c>
      <c r="K31" s="51">
        <v>8</v>
      </c>
      <c r="L31" s="51">
        <v>9</v>
      </c>
      <c r="M31" s="51">
        <v>10</v>
      </c>
      <c r="N31" s="51">
        <v>11</v>
      </c>
      <c r="O31" s="51">
        <v>12</v>
      </c>
      <c r="P31" s="53"/>
      <c r="Q31" s="1"/>
      <c r="R31" s="2"/>
      <c r="S31" s="27"/>
      <c r="T31" s="27"/>
      <c r="U31" s="27">
        <v>1</v>
      </c>
      <c r="V31" s="27">
        <v>2</v>
      </c>
      <c r="W31" s="27">
        <v>3</v>
      </c>
      <c r="X31" s="27">
        <v>4</v>
      </c>
      <c r="Y31" s="27">
        <v>5</v>
      </c>
      <c r="Z31" s="27">
        <v>6</v>
      </c>
      <c r="AA31" s="27">
        <v>7</v>
      </c>
      <c r="AB31" s="27">
        <v>8</v>
      </c>
      <c r="AC31" s="27">
        <v>9</v>
      </c>
      <c r="AD31" s="27">
        <v>10</v>
      </c>
      <c r="AE31" s="27">
        <v>11</v>
      </c>
      <c r="AF31" s="27">
        <v>12</v>
      </c>
      <c r="AG31" s="2"/>
      <c r="AH31" s="10" t="s">
        <v>38</v>
      </c>
      <c r="AI31" s="11">
        <f>+$O$53</f>
        <v>0</v>
      </c>
      <c r="AJ31" s="1"/>
      <c r="AK31" s="1"/>
    </row>
    <row r="32" spans="2:37" s="26" customFormat="1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3"/>
      <c r="Q32" s="1"/>
      <c r="R32" s="2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"/>
      <c r="AH32" s="10" t="s">
        <v>39</v>
      </c>
      <c r="AI32" s="11">
        <f>+$O$54</f>
        <v>0</v>
      </c>
      <c r="AJ32" s="1"/>
      <c r="AK32" s="1"/>
    </row>
    <row r="33" spans="2:37" s="26" customFormat="1" ht="15">
      <c r="B33" s="51" t="s">
        <v>40</v>
      </c>
      <c r="C33" s="51"/>
      <c r="D33" s="54" t="str">
        <f aca="true" t="shared" si="0" ref="D33:O40">+IF(U33=$T$20,$S$20,+IF(U33=$T$21,$S$21,+IF(U33=$T$22,$S$22,+IF(U33=$T$23,$S$23,"S"))))</f>
        <v>S</v>
      </c>
      <c r="E33" s="54" t="str">
        <f t="shared" si="0"/>
        <v>S</v>
      </c>
      <c r="F33" s="54" t="str">
        <f t="shared" si="0"/>
        <v>S</v>
      </c>
      <c r="G33" s="54" t="str">
        <f t="shared" si="0"/>
        <v>S</v>
      </c>
      <c r="H33" s="54" t="str">
        <f t="shared" si="0"/>
        <v>S</v>
      </c>
      <c r="I33" s="54" t="str">
        <f t="shared" si="0"/>
        <v>S</v>
      </c>
      <c r="J33" s="54" t="str">
        <f t="shared" si="0"/>
        <v>S</v>
      </c>
      <c r="K33" s="54" t="str">
        <f t="shared" si="0"/>
        <v>S</v>
      </c>
      <c r="L33" s="54" t="str">
        <f t="shared" si="0"/>
        <v>S</v>
      </c>
      <c r="M33" s="54" t="str">
        <f t="shared" si="0"/>
        <v>S</v>
      </c>
      <c r="N33" s="54" t="str">
        <f t="shared" si="0"/>
        <v>S</v>
      </c>
      <c r="O33" s="54" t="str">
        <f t="shared" si="0"/>
        <v>S</v>
      </c>
      <c r="P33" s="53"/>
      <c r="Q33" s="1"/>
      <c r="R33" s="2"/>
      <c r="S33" s="27" t="s">
        <v>40</v>
      </c>
      <c r="T33" s="27"/>
      <c r="U33" s="28" t="s">
        <v>41</v>
      </c>
      <c r="V33" s="28" t="s">
        <v>42</v>
      </c>
      <c r="W33" s="28" t="s">
        <v>43</v>
      </c>
      <c r="X33" s="28" t="s">
        <v>44</v>
      </c>
      <c r="Y33" s="28" t="s">
        <v>45</v>
      </c>
      <c r="Z33" s="28" t="s">
        <v>46</v>
      </c>
      <c r="AA33" s="28" t="s">
        <v>47</v>
      </c>
      <c r="AB33" s="28" t="s">
        <v>48</v>
      </c>
      <c r="AC33" s="28" t="s">
        <v>49</v>
      </c>
      <c r="AD33" s="28" t="s">
        <v>50</v>
      </c>
      <c r="AE33" s="28" t="s">
        <v>51</v>
      </c>
      <c r="AF33" s="28" t="s">
        <v>52</v>
      </c>
      <c r="AG33" s="2"/>
      <c r="AH33" s="10" t="s">
        <v>53</v>
      </c>
      <c r="AI33" s="11">
        <f>+$O$55</f>
        <v>0</v>
      </c>
      <c r="AJ33" s="1"/>
      <c r="AK33" s="1"/>
    </row>
    <row r="34" spans="2:37" s="26" customFormat="1" ht="15">
      <c r="B34" s="51" t="s">
        <v>54</v>
      </c>
      <c r="C34" s="51"/>
      <c r="D34" s="54" t="str">
        <f t="shared" si="0"/>
        <v>S</v>
      </c>
      <c r="E34" s="54" t="str">
        <f t="shared" si="0"/>
        <v>S</v>
      </c>
      <c r="F34" s="54" t="str">
        <f t="shared" si="0"/>
        <v>S</v>
      </c>
      <c r="G34" s="54" t="str">
        <f t="shared" si="0"/>
        <v>S</v>
      </c>
      <c r="H34" s="54" t="str">
        <f t="shared" si="0"/>
        <v>S</v>
      </c>
      <c r="I34" s="54" t="str">
        <f t="shared" si="0"/>
        <v>S</v>
      </c>
      <c r="J34" s="54" t="str">
        <f t="shared" si="0"/>
        <v>S</v>
      </c>
      <c r="K34" s="54" t="str">
        <f t="shared" si="0"/>
        <v>S</v>
      </c>
      <c r="L34" s="54" t="str">
        <f t="shared" si="0"/>
        <v>S</v>
      </c>
      <c r="M34" s="54" t="str">
        <f t="shared" si="0"/>
        <v>S</v>
      </c>
      <c r="N34" s="54" t="str">
        <f t="shared" si="0"/>
        <v>S</v>
      </c>
      <c r="O34" s="54" t="str">
        <f t="shared" si="0"/>
        <v>S</v>
      </c>
      <c r="P34" s="53"/>
      <c r="Q34" s="1"/>
      <c r="R34" s="2"/>
      <c r="S34" s="27" t="s">
        <v>54</v>
      </c>
      <c r="T34" s="27"/>
      <c r="U34" s="28" t="s">
        <v>55</v>
      </c>
      <c r="V34" s="28" t="s">
        <v>56</v>
      </c>
      <c r="W34" s="28" t="s">
        <v>57</v>
      </c>
      <c r="X34" s="28" t="s">
        <v>58</v>
      </c>
      <c r="Y34" s="28" t="s">
        <v>59</v>
      </c>
      <c r="Z34" s="28" t="s">
        <v>60</v>
      </c>
      <c r="AA34" s="28" t="s">
        <v>61</v>
      </c>
      <c r="AB34" s="28" t="s">
        <v>62</v>
      </c>
      <c r="AC34" s="28" t="s">
        <v>63</v>
      </c>
      <c r="AD34" s="28" t="s">
        <v>64</v>
      </c>
      <c r="AE34" s="28" t="s">
        <v>65</v>
      </c>
      <c r="AF34" s="28" t="s">
        <v>66</v>
      </c>
      <c r="AG34" s="2"/>
      <c r="AH34" s="10" t="s">
        <v>67</v>
      </c>
      <c r="AI34" s="11">
        <f>+$O$56</f>
        <v>0</v>
      </c>
      <c r="AJ34" s="1"/>
      <c r="AK34" s="1"/>
    </row>
    <row r="35" spans="2:37" s="26" customFormat="1" ht="15">
      <c r="B35" s="51" t="s">
        <v>68</v>
      </c>
      <c r="C35" s="51"/>
      <c r="D35" s="54" t="str">
        <f t="shared" si="0"/>
        <v>S</v>
      </c>
      <c r="E35" s="54" t="str">
        <f t="shared" si="0"/>
        <v>S</v>
      </c>
      <c r="F35" s="54" t="str">
        <f t="shared" si="0"/>
        <v>S</v>
      </c>
      <c r="G35" s="54" t="str">
        <f t="shared" si="0"/>
        <v>S</v>
      </c>
      <c r="H35" s="54" t="str">
        <f t="shared" si="0"/>
        <v>S</v>
      </c>
      <c r="I35" s="54" t="str">
        <f t="shared" si="0"/>
        <v>S</v>
      </c>
      <c r="J35" s="54" t="str">
        <f t="shared" si="0"/>
        <v>S</v>
      </c>
      <c r="K35" s="54" t="str">
        <f t="shared" si="0"/>
        <v>S</v>
      </c>
      <c r="L35" s="54" t="str">
        <f t="shared" si="0"/>
        <v>S</v>
      </c>
      <c r="M35" s="54" t="str">
        <f t="shared" si="0"/>
        <v>S</v>
      </c>
      <c r="N35" s="54" t="str">
        <f t="shared" si="0"/>
        <v>S</v>
      </c>
      <c r="O35" s="54" t="str">
        <f t="shared" si="0"/>
        <v>S</v>
      </c>
      <c r="P35" s="53"/>
      <c r="Q35" s="1"/>
      <c r="R35" s="2"/>
      <c r="S35" s="27" t="s">
        <v>68</v>
      </c>
      <c r="T35" s="27"/>
      <c r="U35" s="28" t="s">
        <v>69</v>
      </c>
      <c r="V35" s="28" t="s">
        <v>70</v>
      </c>
      <c r="W35" s="28" t="s">
        <v>71</v>
      </c>
      <c r="X35" s="28" t="s">
        <v>72</v>
      </c>
      <c r="Y35" s="28" t="s">
        <v>73</v>
      </c>
      <c r="Z35" s="28" t="s">
        <v>74</v>
      </c>
      <c r="AA35" s="28" t="s">
        <v>75</v>
      </c>
      <c r="AB35" s="28" t="s">
        <v>76</v>
      </c>
      <c r="AC35" s="28" t="s">
        <v>77</v>
      </c>
      <c r="AD35" s="28" t="s">
        <v>78</v>
      </c>
      <c r="AE35" s="28" t="s">
        <v>79</v>
      </c>
      <c r="AF35" s="28" t="s">
        <v>80</v>
      </c>
      <c r="AG35" s="2"/>
      <c r="AH35" s="10" t="s">
        <v>81</v>
      </c>
      <c r="AI35" s="11">
        <f>+$O$57</f>
        <v>0</v>
      </c>
      <c r="AJ35" s="1"/>
      <c r="AK35" s="1"/>
    </row>
    <row r="36" spans="2:37" s="26" customFormat="1" ht="15">
      <c r="B36" s="51" t="s">
        <v>82</v>
      </c>
      <c r="C36" s="51"/>
      <c r="D36" s="54" t="str">
        <f t="shared" si="0"/>
        <v>S</v>
      </c>
      <c r="E36" s="54" t="str">
        <f t="shared" si="0"/>
        <v>S</v>
      </c>
      <c r="F36" s="54" t="str">
        <f t="shared" si="0"/>
        <v>S</v>
      </c>
      <c r="G36" s="54" t="str">
        <f t="shared" si="0"/>
        <v>S</v>
      </c>
      <c r="H36" s="54" t="str">
        <f t="shared" si="0"/>
        <v>S</v>
      </c>
      <c r="I36" s="54" t="str">
        <f t="shared" si="0"/>
        <v>S</v>
      </c>
      <c r="J36" s="54" t="str">
        <f t="shared" si="0"/>
        <v>S</v>
      </c>
      <c r="K36" s="54" t="str">
        <f t="shared" si="0"/>
        <v>S</v>
      </c>
      <c r="L36" s="54" t="str">
        <f t="shared" si="0"/>
        <v>S</v>
      </c>
      <c r="M36" s="54" t="str">
        <f t="shared" si="0"/>
        <v>S</v>
      </c>
      <c r="N36" s="54" t="str">
        <f t="shared" si="0"/>
        <v>S</v>
      </c>
      <c r="O36" s="54" t="str">
        <f t="shared" si="0"/>
        <v>S</v>
      </c>
      <c r="P36" s="53"/>
      <c r="Q36" s="1"/>
      <c r="R36" s="2"/>
      <c r="S36" s="27" t="s">
        <v>82</v>
      </c>
      <c r="T36" s="27"/>
      <c r="U36" s="28" t="s">
        <v>83</v>
      </c>
      <c r="V36" s="28" t="s">
        <v>84</v>
      </c>
      <c r="W36" s="28" t="s">
        <v>85</v>
      </c>
      <c r="X36" s="28" t="s">
        <v>86</v>
      </c>
      <c r="Y36" s="28" t="s">
        <v>87</v>
      </c>
      <c r="Z36" s="28" t="s">
        <v>88</v>
      </c>
      <c r="AA36" s="28" t="s">
        <v>89</v>
      </c>
      <c r="AB36" s="28" t="s">
        <v>90</v>
      </c>
      <c r="AC36" s="28" t="s">
        <v>91</v>
      </c>
      <c r="AD36" s="28" t="s">
        <v>92</v>
      </c>
      <c r="AE36" s="28" t="s">
        <v>93</v>
      </c>
      <c r="AF36" s="28" t="s">
        <v>94</v>
      </c>
      <c r="AG36" s="2"/>
      <c r="AH36" s="10" t="s">
        <v>95</v>
      </c>
      <c r="AI36" s="11">
        <f>+$O$58</f>
        <v>0</v>
      </c>
      <c r="AJ36" s="1"/>
      <c r="AK36" s="1"/>
    </row>
    <row r="37" spans="2:37" s="26" customFormat="1" ht="15">
      <c r="B37" s="51" t="s">
        <v>96</v>
      </c>
      <c r="C37" s="51"/>
      <c r="D37" s="54" t="str">
        <f t="shared" si="0"/>
        <v>S</v>
      </c>
      <c r="E37" s="54" t="str">
        <f t="shared" si="0"/>
        <v>S</v>
      </c>
      <c r="F37" s="54" t="str">
        <f t="shared" si="0"/>
        <v>S</v>
      </c>
      <c r="G37" s="54" t="str">
        <f t="shared" si="0"/>
        <v>S</v>
      </c>
      <c r="H37" s="54" t="str">
        <f t="shared" si="0"/>
        <v>S</v>
      </c>
      <c r="I37" s="54" t="str">
        <f t="shared" si="0"/>
        <v>S</v>
      </c>
      <c r="J37" s="54" t="str">
        <f t="shared" si="0"/>
        <v>S</v>
      </c>
      <c r="K37" s="54" t="str">
        <f t="shared" si="0"/>
        <v>S</v>
      </c>
      <c r="L37" s="54" t="str">
        <f t="shared" si="0"/>
        <v>S</v>
      </c>
      <c r="M37" s="54" t="str">
        <f t="shared" si="0"/>
        <v>S</v>
      </c>
      <c r="N37" s="54" t="str">
        <f t="shared" si="0"/>
        <v>S</v>
      </c>
      <c r="O37" s="54" t="str">
        <f t="shared" si="0"/>
        <v>S</v>
      </c>
      <c r="P37" s="53"/>
      <c r="Q37" s="1"/>
      <c r="R37" s="2"/>
      <c r="S37" s="27" t="s">
        <v>96</v>
      </c>
      <c r="T37" s="27"/>
      <c r="U37" s="28" t="s">
        <v>97</v>
      </c>
      <c r="V37" s="28" t="s">
        <v>98</v>
      </c>
      <c r="W37" s="28" t="s">
        <v>99</v>
      </c>
      <c r="X37" s="28" t="s">
        <v>100</v>
      </c>
      <c r="Y37" s="28" t="s">
        <v>101</v>
      </c>
      <c r="Z37" s="28" t="s">
        <v>102</v>
      </c>
      <c r="AA37" s="28" t="s">
        <v>103</v>
      </c>
      <c r="AB37" s="28" t="s">
        <v>104</v>
      </c>
      <c r="AC37" s="28" t="s">
        <v>105</v>
      </c>
      <c r="AD37" s="28" t="s">
        <v>106</v>
      </c>
      <c r="AE37" s="28" t="s">
        <v>107</v>
      </c>
      <c r="AF37" s="28" t="s">
        <v>108</v>
      </c>
      <c r="AG37" s="2"/>
      <c r="AH37" s="10" t="s">
        <v>109</v>
      </c>
      <c r="AI37" s="11">
        <f>+$O$59</f>
        <v>0</v>
      </c>
      <c r="AJ37" s="1"/>
      <c r="AK37" s="1"/>
    </row>
    <row r="38" spans="2:37" s="26" customFormat="1" ht="15">
      <c r="B38" s="51" t="s">
        <v>110</v>
      </c>
      <c r="C38" s="51"/>
      <c r="D38" s="54" t="str">
        <f t="shared" si="0"/>
        <v>S</v>
      </c>
      <c r="E38" s="54" t="str">
        <f t="shared" si="0"/>
        <v>S</v>
      </c>
      <c r="F38" s="54" t="str">
        <f t="shared" si="0"/>
        <v>S</v>
      </c>
      <c r="G38" s="54" t="str">
        <f t="shared" si="0"/>
        <v>S</v>
      </c>
      <c r="H38" s="54" t="str">
        <f t="shared" si="0"/>
        <v>S</v>
      </c>
      <c r="I38" s="54" t="str">
        <f t="shared" si="0"/>
        <v>S</v>
      </c>
      <c r="J38" s="54" t="str">
        <f t="shared" si="0"/>
        <v>S</v>
      </c>
      <c r="K38" s="54" t="str">
        <f t="shared" si="0"/>
        <v>S</v>
      </c>
      <c r="L38" s="54" t="str">
        <f t="shared" si="0"/>
        <v>S</v>
      </c>
      <c r="M38" s="54" t="str">
        <f t="shared" si="0"/>
        <v>S</v>
      </c>
      <c r="N38" s="54" t="str">
        <f t="shared" si="0"/>
        <v>S</v>
      </c>
      <c r="O38" s="54" t="str">
        <f t="shared" si="0"/>
        <v>S</v>
      </c>
      <c r="P38" s="53"/>
      <c r="Q38" s="1"/>
      <c r="R38" s="2"/>
      <c r="S38" s="27" t="s">
        <v>110</v>
      </c>
      <c r="T38" s="27"/>
      <c r="U38" s="28" t="s">
        <v>111</v>
      </c>
      <c r="V38" s="28" t="s">
        <v>112</v>
      </c>
      <c r="W38" s="28" t="s">
        <v>113</v>
      </c>
      <c r="X38" s="28" t="s">
        <v>114</v>
      </c>
      <c r="Y38" s="28" t="s">
        <v>115</v>
      </c>
      <c r="Z38" s="28" t="s">
        <v>116</v>
      </c>
      <c r="AA38" s="28" t="s">
        <v>117</v>
      </c>
      <c r="AB38" s="28" t="s">
        <v>118</v>
      </c>
      <c r="AC38" s="28" t="s">
        <v>119</v>
      </c>
      <c r="AD38" s="28" t="s">
        <v>120</v>
      </c>
      <c r="AE38" s="28" t="s">
        <v>121</v>
      </c>
      <c r="AF38" s="28" t="s">
        <v>122</v>
      </c>
      <c r="AG38" s="2"/>
      <c r="AH38" s="10" t="s">
        <v>123</v>
      </c>
      <c r="AI38" s="11">
        <f>+$D$52</f>
        <v>0</v>
      </c>
      <c r="AJ38" s="1"/>
      <c r="AK38" s="1"/>
    </row>
    <row r="39" spans="2:37" s="26" customFormat="1" ht="15">
      <c r="B39" s="51" t="s">
        <v>124</v>
      </c>
      <c r="C39" s="51"/>
      <c r="D39" s="54" t="str">
        <f t="shared" si="0"/>
        <v>S</v>
      </c>
      <c r="E39" s="54" t="str">
        <f t="shared" si="0"/>
        <v>S</v>
      </c>
      <c r="F39" s="54" t="str">
        <f t="shared" si="0"/>
        <v>S</v>
      </c>
      <c r="G39" s="54" t="str">
        <f t="shared" si="0"/>
        <v>S</v>
      </c>
      <c r="H39" s="54" t="str">
        <f t="shared" si="0"/>
        <v>S</v>
      </c>
      <c r="I39" s="54" t="str">
        <f t="shared" si="0"/>
        <v>S</v>
      </c>
      <c r="J39" s="54" t="str">
        <f t="shared" si="0"/>
        <v>S</v>
      </c>
      <c r="K39" s="54" t="str">
        <f t="shared" si="0"/>
        <v>S</v>
      </c>
      <c r="L39" s="54" t="str">
        <f t="shared" si="0"/>
        <v>S</v>
      </c>
      <c r="M39" s="54" t="str">
        <f t="shared" si="0"/>
        <v>S</v>
      </c>
      <c r="N39" s="54" t="str">
        <f t="shared" si="0"/>
        <v>S</v>
      </c>
      <c r="O39" s="54" t="str">
        <f t="shared" si="0"/>
        <v>S</v>
      </c>
      <c r="P39" s="53"/>
      <c r="Q39" s="1"/>
      <c r="R39" s="2"/>
      <c r="S39" s="27" t="s">
        <v>124</v>
      </c>
      <c r="T39" s="27"/>
      <c r="U39" s="28" t="s">
        <v>125</v>
      </c>
      <c r="V39" s="28" t="s">
        <v>126</v>
      </c>
      <c r="W39" s="28" t="s">
        <v>127</v>
      </c>
      <c r="X39" s="28" t="s">
        <v>128</v>
      </c>
      <c r="Y39" s="28" t="s">
        <v>129</v>
      </c>
      <c r="Z39" s="28" t="s">
        <v>130</v>
      </c>
      <c r="AA39" s="28" t="s">
        <v>131</v>
      </c>
      <c r="AB39" s="28" t="s">
        <v>132</v>
      </c>
      <c r="AC39" s="28" t="s">
        <v>133</v>
      </c>
      <c r="AD39" s="28" t="s">
        <v>134</v>
      </c>
      <c r="AE39" s="28" t="s">
        <v>135</v>
      </c>
      <c r="AF39" s="28" t="s">
        <v>136</v>
      </c>
      <c r="AG39" s="2"/>
      <c r="AH39" s="10" t="s">
        <v>137</v>
      </c>
      <c r="AI39" s="11">
        <f>+$D$53</f>
        <v>0</v>
      </c>
      <c r="AJ39" s="1"/>
      <c r="AK39" s="1"/>
    </row>
    <row r="40" spans="2:37" s="26" customFormat="1" ht="15">
      <c r="B40" s="51" t="s">
        <v>138</v>
      </c>
      <c r="C40" s="51"/>
      <c r="D40" s="54" t="str">
        <f t="shared" si="0"/>
        <v>S</v>
      </c>
      <c r="E40" s="54" t="str">
        <f t="shared" si="0"/>
        <v>S</v>
      </c>
      <c r="F40" s="54" t="str">
        <f t="shared" si="0"/>
        <v>S</v>
      </c>
      <c r="G40" s="54" t="str">
        <f t="shared" si="0"/>
        <v>S</v>
      </c>
      <c r="H40" s="54" t="str">
        <f t="shared" si="0"/>
        <v>S</v>
      </c>
      <c r="I40" s="54" t="str">
        <f t="shared" si="0"/>
        <v>S</v>
      </c>
      <c r="J40" s="54" t="str">
        <f t="shared" si="0"/>
        <v>S</v>
      </c>
      <c r="K40" s="54" t="str">
        <f t="shared" si="0"/>
        <v>S</v>
      </c>
      <c r="L40" s="54" t="str">
        <f t="shared" si="0"/>
        <v>S</v>
      </c>
      <c r="M40" s="54" t="str">
        <f t="shared" si="0"/>
        <v>S</v>
      </c>
      <c r="N40" s="54" t="str">
        <f t="shared" si="0"/>
        <v>S</v>
      </c>
      <c r="O40" s="54" t="str">
        <f t="shared" si="0"/>
        <v>S</v>
      </c>
      <c r="P40" s="53"/>
      <c r="Q40" s="1"/>
      <c r="R40" s="2"/>
      <c r="S40" s="27" t="s">
        <v>138</v>
      </c>
      <c r="T40" s="27"/>
      <c r="U40" s="28" t="s">
        <v>139</v>
      </c>
      <c r="V40" s="28" t="s">
        <v>140</v>
      </c>
      <c r="W40" s="28" t="s">
        <v>141</v>
      </c>
      <c r="X40" s="28" t="s">
        <v>142</v>
      </c>
      <c r="Y40" s="28" t="s">
        <v>143</v>
      </c>
      <c r="Z40" s="28" t="s">
        <v>144</v>
      </c>
      <c r="AA40" s="28" t="s">
        <v>145</v>
      </c>
      <c r="AB40" s="28" t="s">
        <v>146</v>
      </c>
      <c r="AC40" s="28" t="s">
        <v>147</v>
      </c>
      <c r="AD40" s="28" t="s">
        <v>148</v>
      </c>
      <c r="AE40" s="28" t="s">
        <v>149</v>
      </c>
      <c r="AF40" s="28" t="s">
        <v>150</v>
      </c>
      <c r="AG40" s="2"/>
      <c r="AH40" s="10" t="s">
        <v>151</v>
      </c>
      <c r="AI40" s="11">
        <f>+$D$54</f>
        <v>0</v>
      </c>
      <c r="AJ40" s="1"/>
      <c r="AK40" s="1"/>
    </row>
    <row r="41" spans="2:37" s="26" customFormat="1" ht="15">
      <c r="B41" s="5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2"/>
      <c r="AH41" s="10" t="s">
        <v>152</v>
      </c>
      <c r="AI41" s="11">
        <f>+$D$55</f>
        <v>0</v>
      </c>
      <c r="AJ41" s="1"/>
      <c r="AK41" s="1"/>
    </row>
    <row r="42" spans="34:35" ht="15">
      <c r="AH42" s="10" t="s">
        <v>153</v>
      </c>
      <c r="AI42" s="11">
        <f>+$D$56</f>
        <v>0</v>
      </c>
    </row>
    <row r="43" spans="34:35" ht="15">
      <c r="AH43" s="10" t="s">
        <v>154</v>
      </c>
      <c r="AI43" s="11">
        <f>+$D$57</f>
        <v>0</v>
      </c>
    </row>
    <row r="44" spans="2:35" ht="23.25">
      <c r="B44" s="61" t="s">
        <v>155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S44" s="71" t="s">
        <v>156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H44" s="10" t="s">
        <v>157</v>
      </c>
      <c r="AI44" s="11">
        <f>+$D$58</f>
        <v>0</v>
      </c>
    </row>
    <row r="45" spans="2:35" ht="15">
      <c r="B45" s="62" t="s">
        <v>158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H45" s="10" t="s">
        <v>159</v>
      </c>
      <c r="AI45" s="11">
        <f>+$D$59</f>
        <v>0</v>
      </c>
    </row>
    <row r="46" spans="34:35" ht="15">
      <c r="AH46" s="10" t="s">
        <v>160</v>
      </c>
      <c r="AI46" s="11">
        <f>+$E$52</f>
        <v>0</v>
      </c>
    </row>
    <row r="47" spans="2:35" ht="15">
      <c r="B47" s="55"/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AH47" s="10" t="s">
        <v>161</v>
      </c>
      <c r="AI47" s="11">
        <f>+$E$53</f>
        <v>0</v>
      </c>
    </row>
    <row r="48" spans="2:35" ht="15">
      <c r="B48" s="55"/>
      <c r="C48" s="55"/>
      <c r="D48" s="76" t="s">
        <v>162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56"/>
      <c r="AH48" s="10" t="s">
        <v>163</v>
      </c>
      <c r="AI48" s="11">
        <f>+$E$54</f>
        <v>0</v>
      </c>
    </row>
    <row r="49" spans="2:35" ht="15">
      <c r="B49" s="55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V49" s="29" t="s">
        <v>4</v>
      </c>
      <c r="AH49" s="10" t="s">
        <v>164</v>
      </c>
      <c r="AI49" s="11">
        <f>+$E$55</f>
        <v>0</v>
      </c>
    </row>
    <row r="50" spans="2:35" ht="15">
      <c r="B50" s="55"/>
      <c r="C50" s="55"/>
      <c r="D50" s="55">
        <v>1</v>
      </c>
      <c r="E50" s="55">
        <v>2</v>
      </c>
      <c r="F50" s="55">
        <v>3</v>
      </c>
      <c r="G50" s="55">
        <v>4</v>
      </c>
      <c r="H50" s="55">
        <v>5</v>
      </c>
      <c r="I50" s="55">
        <v>6</v>
      </c>
      <c r="J50" s="55">
        <v>7</v>
      </c>
      <c r="K50" s="55">
        <v>8</v>
      </c>
      <c r="L50" s="55">
        <v>9</v>
      </c>
      <c r="M50" s="55">
        <v>10</v>
      </c>
      <c r="N50" s="55">
        <v>11</v>
      </c>
      <c r="O50" s="55">
        <v>12</v>
      </c>
      <c r="P50" s="56"/>
      <c r="S50" s="3" t="str">
        <f aca="true" t="shared" si="1" ref="S50:U53">+S20</f>
        <v>C+</v>
      </c>
      <c r="T50" s="3">
        <f t="shared" si="1"/>
      </c>
      <c r="U50" s="3">
        <f t="shared" si="1"/>
      </c>
      <c r="V50" s="30" t="e">
        <f>+LOOKUP(U50,AH11:AH109,AI11:AI109)</f>
        <v>#N/A</v>
      </c>
      <c r="AH50" s="10" t="s">
        <v>165</v>
      </c>
      <c r="AI50" s="11">
        <f>+$E$56</f>
        <v>0</v>
      </c>
    </row>
    <row r="51" spans="2:35" ht="1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  <c r="S51" s="3" t="str">
        <f t="shared" si="1"/>
        <v>C+</v>
      </c>
      <c r="T51" s="3">
        <f t="shared" si="1"/>
      </c>
      <c r="U51" s="3">
        <f t="shared" si="1"/>
      </c>
      <c r="V51" s="30" t="e">
        <f>+IF(U51&lt;&gt;"",+LOOKUP(U51,AH11:AH109,AI11:AI109),V50)</f>
        <v>#N/A</v>
      </c>
      <c r="AH51" s="10" t="s">
        <v>166</v>
      </c>
      <c r="AI51" s="11">
        <f>+$E$57</f>
        <v>0</v>
      </c>
    </row>
    <row r="52" spans="2:35" ht="15">
      <c r="B52" s="55" t="s">
        <v>40</v>
      </c>
      <c r="C52" s="55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6"/>
      <c r="S52" s="3" t="str">
        <f t="shared" si="1"/>
        <v>C-</v>
      </c>
      <c r="T52" s="3">
        <f t="shared" si="1"/>
      </c>
      <c r="U52" s="3">
        <f t="shared" si="1"/>
      </c>
      <c r="V52" s="30" t="e">
        <f>+LOOKUP(U52,AH11:AH109,AI11:AI109)</f>
        <v>#N/A</v>
      </c>
      <c r="AH52" s="10" t="s">
        <v>167</v>
      </c>
      <c r="AI52" s="11">
        <f>+$E$58</f>
        <v>0</v>
      </c>
    </row>
    <row r="53" spans="2:35" ht="15">
      <c r="B53" s="55" t="s">
        <v>54</v>
      </c>
      <c r="C53" s="5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6"/>
      <c r="S53" s="3" t="str">
        <f t="shared" si="1"/>
        <v>C-</v>
      </c>
      <c r="T53" s="3">
        <f t="shared" si="1"/>
      </c>
      <c r="U53" s="3">
        <f t="shared" si="1"/>
      </c>
      <c r="V53" s="30" t="e">
        <f>+IF(U53&lt;&gt;"",+LOOKUP(U53,AH11:AH109,AI11:AI109),V52)</f>
        <v>#N/A</v>
      </c>
      <c r="AH53" s="10" t="s">
        <v>168</v>
      </c>
      <c r="AI53" s="11">
        <f>+$E$59</f>
        <v>0</v>
      </c>
    </row>
    <row r="54" spans="2:35" ht="15">
      <c r="B54" s="55" t="s">
        <v>68</v>
      </c>
      <c r="C54" s="55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6"/>
      <c r="AH54" s="10" t="s">
        <v>169</v>
      </c>
      <c r="AI54" s="11">
        <f>+$F$52</f>
        <v>0</v>
      </c>
    </row>
    <row r="55" spans="2:35" ht="15">
      <c r="B55" s="55" t="s">
        <v>82</v>
      </c>
      <c r="C55" s="5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6"/>
      <c r="AH55" s="10" t="s">
        <v>170</v>
      </c>
      <c r="AI55" s="11">
        <f>+$F$53</f>
        <v>0</v>
      </c>
    </row>
    <row r="56" spans="2:35" ht="15">
      <c r="B56" s="55" t="s">
        <v>96</v>
      </c>
      <c r="C56" s="55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6"/>
      <c r="AH56" s="10" t="s">
        <v>171</v>
      </c>
      <c r="AI56" s="11">
        <f>+$F$54</f>
        <v>0</v>
      </c>
    </row>
    <row r="57" spans="2:35" ht="15">
      <c r="B57" s="55" t="s">
        <v>110</v>
      </c>
      <c r="C57" s="5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6"/>
      <c r="AH57" s="10" t="s">
        <v>172</v>
      </c>
      <c r="AI57" s="11">
        <f>+$F$55</f>
        <v>0</v>
      </c>
    </row>
    <row r="58" spans="2:35" ht="15">
      <c r="B58" s="55" t="s">
        <v>124</v>
      </c>
      <c r="C58" s="55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6"/>
      <c r="AH58" s="10" t="s">
        <v>173</v>
      </c>
      <c r="AI58" s="11">
        <f>+$F$56</f>
        <v>0</v>
      </c>
    </row>
    <row r="59" spans="2:35" ht="15">
      <c r="B59" s="55" t="s">
        <v>138</v>
      </c>
      <c r="C59" s="55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6"/>
      <c r="AH59" s="10" t="s">
        <v>174</v>
      </c>
      <c r="AI59" s="11">
        <f>+$F$57</f>
        <v>0</v>
      </c>
    </row>
    <row r="60" spans="2:35" ht="15"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AH60" s="10" t="s">
        <v>175</v>
      </c>
      <c r="AI60" s="11">
        <f>+$F$58</f>
        <v>0</v>
      </c>
    </row>
    <row r="61" spans="2:35" ht="15">
      <c r="B61" s="55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AH61" s="10" t="s">
        <v>176</v>
      </c>
      <c r="AI61" s="11">
        <f>+$F$59</f>
        <v>0</v>
      </c>
    </row>
    <row r="62" spans="2:37" s="31" customFormat="1" ht="26.2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2"/>
      <c r="R62" s="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"/>
      <c r="AH62" s="10" t="s">
        <v>177</v>
      </c>
      <c r="AI62" s="11">
        <f>+$G$52</f>
        <v>0</v>
      </c>
      <c r="AJ62" s="2"/>
      <c r="AK62" s="2"/>
    </row>
    <row r="63" spans="17:37" s="31" customFormat="1" ht="15">
      <c r="Q63" s="2"/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2"/>
      <c r="AH63" s="10" t="s">
        <v>178</v>
      </c>
      <c r="AI63" s="11">
        <f>+$G$53</f>
        <v>0</v>
      </c>
      <c r="AJ63" s="2"/>
      <c r="AK63" s="2"/>
    </row>
    <row r="64" spans="2:37" s="32" customFormat="1" ht="23.25">
      <c r="B64" s="78" t="s">
        <v>179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2"/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2"/>
      <c r="AH64" s="10" t="s">
        <v>180</v>
      </c>
      <c r="AI64" s="11">
        <f>+$G$54</f>
        <v>0</v>
      </c>
      <c r="AJ64" s="2"/>
      <c r="AK64" s="2"/>
    </row>
    <row r="65" spans="2:37" s="32" customFormat="1" ht="15">
      <c r="B65" s="79" t="s">
        <v>181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2"/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2"/>
      <c r="AH65" s="10" t="s">
        <v>182</v>
      </c>
      <c r="AI65" s="11">
        <f>+$G$55</f>
        <v>0</v>
      </c>
      <c r="AJ65" s="2"/>
      <c r="AK65" s="2"/>
    </row>
    <row r="66" spans="2:37" s="32" customFormat="1" ht="15">
      <c r="B66" s="33"/>
      <c r="C66" s="33"/>
      <c r="Q66" s="2"/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2"/>
      <c r="AH66" s="10" t="s">
        <v>183</v>
      </c>
      <c r="AI66" s="11">
        <f>+$G$56</f>
        <v>0</v>
      </c>
      <c r="AJ66" s="2"/>
      <c r="AK66" s="2"/>
    </row>
    <row r="67" spans="2:37" s="26" customFormat="1" ht="15">
      <c r="B67" s="34"/>
      <c r="C67" s="34"/>
      <c r="Q67" s="1"/>
      <c r="R67" s="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2"/>
      <c r="AH67" s="10" t="s">
        <v>184</v>
      </c>
      <c r="AI67" s="11">
        <f>+$G$57</f>
        <v>0</v>
      </c>
      <c r="AJ67" s="1"/>
      <c r="AK67" s="1"/>
    </row>
    <row r="68" spans="2:37" s="26" customFormat="1" ht="15">
      <c r="B68" s="34"/>
      <c r="C68" s="34"/>
      <c r="D68" s="35" t="s">
        <v>185</v>
      </c>
      <c r="E68" s="36"/>
      <c r="F68" s="36"/>
      <c r="G68" s="37"/>
      <c r="I68" s="80" t="e">
        <f>+IF((AVERAGE(V50:V51))&gt;=1,"OK","NO")</f>
        <v>#N/A</v>
      </c>
      <c r="J68" s="81"/>
      <c r="K68" s="82"/>
      <c r="Q68" s="1"/>
      <c r="R68" s="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2"/>
      <c r="AH68" s="10" t="s">
        <v>186</v>
      </c>
      <c r="AI68" s="11">
        <f>+$G$58</f>
        <v>0</v>
      </c>
      <c r="AJ68" s="1"/>
      <c r="AK68" s="1"/>
    </row>
    <row r="69" spans="2:37" s="26" customFormat="1" ht="15">
      <c r="B69" s="34"/>
      <c r="C69" s="34"/>
      <c r="D69" s="35" t="s">
        <v>187</v>
      </c>
      <c r="E69" s="36"/>
      <c r="F69" s="36"/>
      <c r="G69" s="37"/>
      <c r="I69" s="80" t="e">
        <f>+IF((AVERAGE(V52:V53))&lt;=0.2,"OK","NO")</f>
        <v>#N/A</v>
      </c>
      <c r="J69" s="81"/>
      <c r="K69" s="82"/>
      <c r="Q69" s="1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2"/>
      <c r="AH69" s="10" t="s">
        <v>188</v>
      </c>
      <c r="AI69" s="11">
        <f>+$G$59</f>
        <v>0</v>
      </c>
      <c r="AJ69" s="1"/>
      <c r="AK69" s="1"/>
    </row>
    <row r="70" spans="2:37" s="26" customFormat="1" ht="15">
      <c r="B70" s="34"/>
      <c r="C70" s="34"/>
      <c r="D70" s="38"/>
      <c r="Q70" s="1"/>
      <c r="R70" s="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2"/>
      <c r="AH70" s="10" t="s">
        <v>189</v>
      </c>
      <c r="AI70" s="11">
        <f>+$H$52</f>
        <v>0</v>
      </c>
      <c r="AJ70" s="1"/>
      <c r="AK70" s="1"/>
    </row>
    <row r="71" spans="2:37" s="26" customFormat="1" ht="15">
      <c r="B71" s="34"/>
      <c r="C71" s="34"/>
      <c r="Q71" s="1"/>
      <c r="R71" s="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10" t="s">
        <v>190</v>
      </c>
      <c r="AI71" s="11">
        <f>+$H$53</f>
        <v>0</v>
      </c>
      <c r="AJ71" s="1"/>
      <c r="AK71" s="1"/>
    </row>
    <row r="72" spans="2:37" s="26" customFormat="1" ht="15">
      <c r="B72" s="34"/>
      <c r="C72" s="34"/>
      <c r="Q72" s="1"/>
      <c r="R72" s="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10" t="s">
        <v>191</v>
      </c>
      <c r="AI72" s="11">
        <f>+$H$54</f>
        <v>0</v>
      </c>
      <c r="AJ72" s="1"/>
      <c r="AK72" s="1"/>
    </row>
    <row r="73" spans="2:37" s="32" customFormat="1" ht="23.25">
      <c r="B73" s="78" t="s">
        <v>192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10" t="s">
        <v>193</v>
      </c>
      <c r="AI73" s="11">
        <f>+$H$55</f>
        <v>0</v>
      </c>
      <c r="AJ73" s="2"/>
      <c r="AK73" s="2"/>
    </row>
    <row r="74" spans="2:37" s="32" customFormat="1" ht="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2"/>
      <c r="R74" s="2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"/>
      <c r="AH74" s="10" t="s">
        <v>194</v>
      </c>
      <c r="AI74" s="11">
        <f>+$H$56</f>
        <v>0</v>
      </c>
      <c r="AJ74" s="2"/>
      <c r="AK74" s="2"/>
    </row>
    <row r="75" spans="2:37" s="26" customFormat="1" ht="15">
      <c r="B75" s="34"/>
      <c r="C75" s="34"/>
      <c r="Q75" s="1"/>
      <c r="R75" s="2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10" t="s">
        <v>195</v>
      </c>
      <c r="AI75" s="11">
        <f>+$H$57</f>
        <v>0</v>
      </c>
      <c r="AJ75" s="1"/>
      <c r="AK75" s="1"/>
    </row>
    <row r="76" spans="2:37" s="26" customFormat="1" ht="15">
      <c r="B76" s="34"/>
      <c r="C76" s="34"/>
      <c r="Q76" s="1"/>
      <c r="R76" s="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10" t="s">
        <v>196</v>
      </c>
      <c r="AI76" s="11">
        <f>+$H$58</f>
        <v>0</v>
      </c>
      <c r="AJ76" s="1"/>
      <c r="AK76" s="1"/>
    </row>
    <row r="77" spans="2:37" s="26" customFormat="1" ht="15">
      <c r="B77" s="58"/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1"/>
      <c r="R77" s="2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10" t="s">
        <v>197</v>
      </c>
      <c r="AI77" s="11">
        <f>+$H$59</f>
        <v>0</v>
      </c>
      <c r="AJ77" s="1"/>
      <c r="AK77" s="1"/>
    </row>
    <row r="78" spans="2:37" s="26" customFormat="1" ht="15">
      <c r="B78" s="58"/>
      <c r="C78" s="58"/>
      <c r="D78" s="83" t="s">
        <v>240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59"/>
      <c r="Q78" s="1"/>
      <c r="R78" s="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10" t="s">
        <v>198</v>
      </c>
      <c r="AI78" s="11">
        <f>+$I$52</f>
        <v>0</v>
      </c>
      <c r="AJ78" s="1"/>
      <c r="AK78" s="1"/>
    </row>
    <row r="79" spans="2:37" s="26" customFormat="1" ht="15"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1"/>
      <c r="R79" s="2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10" t="s">
        <v>199</v>
      </c>
      <c r="AI79" s="11">
        <f>+$I$53</f>
        <v>0</v>
      </c>
      <c r="AJ79" s="1"/>
      <c r="AK79" s="1"/>
    </row>
    <row r="80" spans="2:37" s="26" customFormat="1" ht="15">
      <c r="B80" s="58"/>
      <c r="C80" s="58"/>
      <c r="D80" s="58">
        <v>1</v>
      </c>
      <c r="E80" s="58">
        <v>2</v>
      </c>
      <c r="F80" s="58">
        <v>3</v>
      </c>
      <c r="G80" s="58">
        <v>4</v>
      </c>
      <c r="H80" s="58">
        <v>5</v>
      </c>
      <c r="I80" s="58">
        <v>6</v>
      </c>
      <c r="J80" s="58">
        <v>7</v>
      </c>
      <c r="K80" s="58">
        <v>8</v>
      </c>
      <c r="L80" s="58">
        <v>9</v>
      </c>
      <c r="M80" s="58">
        <v>10</v>
      </c>
      <c r="N80" s="58">
        <v>11</v>
      </c>
      <c r="O80" s="58">
        <v>12</v>
      </c>
      <c r="P80" s="59"/>
      <c r="Q80" s="1"/>
      <c r="R80" s="2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10" t="s">
        <v>200</v>
      </c>
      <c r="AI80" s="11">
        <f>+$I$54</f>
        <v>0</v>
      </c>
      <c r="AJ80" s="1"/>
      <c r="AK80" s="1"/>
    </row>
    <row r="81" spans="2:37" s="26" customFormat="1" ht="1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1"/>
      <c r="R81" s="2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"/>
      <c r="AH81" s="10" t="s">
        <v>201</v>
      </c>
      <c r="AI81" s="11">
        <f>+$I$55</f>
        <v>0</v>
      </c>
      <c r="AJ81" s="1"/>
      <c r="AK81" s="1"/>
    </row>
    <row r="82" spans="2:37" s="26" customFormat="1" ht="15">
      <c r="B82" s="58" t="s">
        <v>40</v>
      </c>
      <c r="C82" s="58"/>
      <c r="D82" s="60" t="str">
        <f>+IF(D52="","-",IF(D52&gt;=(AVERAGE($V$50:$V$51)*X82),"POS","NEG"))</f>
        <v>-</v>
      </c>
      <c r="E82" s="60" t="str">
        <f>+IF(E52="","-",IF(E52&gt;=(AVERAGE($V$50:$V$51)*X82),"POS","NEG"))</f>
        <v>-</v>
      </c>
      <c r="F82" s="60" t="str">
        <f>+IF(F52="","-",IF(F52&gt;=(AVERAGE($V$50:$V$51)*X82),"POS","NEG"))</f>
        <v>-</v>
      </c>
      <c r="G82" s="60" t="str">
        <f>+IF(G52="","-",IF(G52&gt;=(AVERAGE($V$50:$V$51)*X82),"POS","NEG"))</f>
        <v>-</v>
      </c>
      <c r="H82" s="60" t="str">
        <f>+IF(H52="","-",IF(H52&gt;=(AVERAGE($V$50:$V$51)*X82),"POS","NEG"))</f>
        <v>-</v>
      </c>
      <c r="I82" s="60" t="str">
        <f>+IF(I52="","-",IF(I52&gt;=(AVERAGE($V$50:$V$51)*X82),"POS","NEG"))</f>
        <v>-</v>
      </c>
      <c r="J82" s="60" t="str">
        <f>+IF(J52="","-",IF(J52&gt;=(AVERAGE($V$50:$V$51)*X82),"POS","NEG"))</f>
        <v>-</v>
      </c>
      <c r="K82" s="60" t="str">
        <f>+IF(K52="","-",IF(K52&gt;=(AVERAGE($V$50:$V$51)*X82),"POS","NEG"))</f>
        <v>-</v>
      </c>
      <c r="L82" s="60" t="str">
        <f>+IF(L52="","-",IF(L52&gt;=(AVERAGE($V$50:$V$51)*X82),"POS","NEG"))</f>
        <v>-</v>
      </c>
      <c r="M82" s="60" t="str">
        <f>+IF(M52="","-",IF(M52&gt;=(AVERAGE($V$50:$V$51)*X82),"POS","NEG"))</f>
        <v>-</v>
      </c>
      <c r="N82" s="60" t="str">
        <f>+IF(N52="","-",IF(N52&gt;=(AVERAGE($V$50:$V$51)*X82),"POS","NEG"))</f>
        <v>-</v>
      </c>
      <c r="O82" s="60" t="str">
        <f>+IF(O52="","-",IF(O52&gt;=(AVERAGE($V$50:$V$51)*X82),"POS","NEG"))</f>
        <v>-</v>
      </c>
      <c r="P82" s="59"/>
      <c r="Q82" s="1"/>
      <c r="R82" s="2"/>
      <c r="S82" s="3"/>
      <c r="T82" s="3" t="s">
        <v>238</v>
      </c>
      <c r="U82" s="3"/>
      <c r="V82" s="3"/>
      <c r="W82" s="3"/>
      <c r="X82" s="49">
        <f>+IF(N26="Individual sera",0.4,0.35)</f>
        <v>0.4</v>
      </c>
      <c r="Y82" s="3"/>
      <c r="Z82" s="3"/>
      <c r="AA82" s="3"/>
      <c r="AB82" s="3"/>
      <c r="AC82" s="3"/>
      <c r="AD82" s="3"/>
      <c r="AE82" s="3"/>
      <c r="AF82" s="3"/>
      <c r="AG82" s="2"/>
      <c r="AH82" s="10" t="s">
        <v>202</v>
      </c>
      <c r="AI82" s="11">
        <f>+$I$56</f>
        <v>0</v>
      </c>
      <c r="AJ82" s="1"/>
      <c r="AK82" s="1"/>
    </row>
    <row r="83" spans="2:37" s="26" customFormat="1" ht="15">
      <c r="B83" s="58" t="s">
        <v>54</v>
      </c>
      <c r="C83" s="58"/>
      <c r="D83" s="60" t="str">
        <f>+IF(D53="","-",IF(D53&gt;=(AVERAGE($V$50:$V$51)*X82),"POS","NEG"))</f>
        <v>-</v>
      </c>
      <c r="E83" s="60" t="str">
        <f>+IF(E53="","-",IF(E53&gt;=(AVERAGE($V$50:$V$51)*X82),"POS","NEG"))</f>
        <v>-</v>
      </c>
      <c r="F83" s="60" t="str">
        <f>+IF(F53="","-",IF(F53&gt;=(AVERAGE($V$50:$V$51)*X82),"POS","NEG"))</f>
        <v>-</v>
      </c>
      <c r="G83" s="60" t="str">
        <f>+IF(G53="","-",IF(G53&gt;=(AVERAGE($V$50:$V$51)*X82),"POS","NEG"))</f>
        <v>-</v>
      </c>
      <c r="H83" s="60" t="str">
        <f>+IF(H53="","-",IF(H53&gt;=(AVERAGE($V$50:$V$51)*X82),"POS","NEG"))</f>
        <v>-</v>
      </c>
      <c r="I83" s="60" t="str">
        <f>+IF(I53="","-",IF(I53&gt;=(AVERAGE($V$50:$V$51)*X82),"POS","NEG"))</f>
        <v>-</v>
      </c>
      <c r="J83" s="60" t="str">
        <f>+IF(J53="","-",IF(J53&gt;=(AVERAGE($V$50:$V$51)*X82),"POS","NEG"))</f>
        <v>-</v>
      </c>
      <c r="K83" s="60" t="str">
        <f>+IF(K53="","-",IF(K53&gt;=(AVERAGE($V$50:$V$51)*X82),"POS","NEG"))</f>
        <v>-</v>
      </c>
      <c r="L83" s="60" t="str">
        <f>+IF(L53="","-",IF(L53&gt;=(AVERAGE($V$50:$V$51)*X82),"POS","NEG"))</f>
        <v>-</v>
      </c>
      <c r="M83" s="60" t="str">
        <f>+IF(M53="","-",IF(M53&gt;=(AVERAGE($V$50:$V$51)*X82),"POS","NEG"))</f>
        <v>-</v>
      </c>
      <c r="N83" s="60" t="str">
        <f>+IF(N53="","-",IF(N53&gt;=(AVERAGE($V$50:$V$51)*X82),"POS","NEG"))</f>
        <v>-</v>
      </c>
      <c r="O83" s="60" t="str">
        <f>+IF(O53="","-",IF(O53&gt;=(AVERAGE($V$50:$V$51)*X82),"POS","NEG"))</f>
        <v>-</v>
      </c>
      <c r="P83" s="59"/>
      <c r="Q83" s="1"/>
      <c r="R83" s="2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2"/>
      <c r="AH83" s="10" t="s">
        <v>203</v>
      </c>
      <c r="AI83" s="11">
        <f>+$I$57</f>
        <v>0</v>
      </c>
      <c r="AJ83" s="1"/>
      <c r="AK83" s="1"/>
    </row>
    <row r="84" spans="2:37" s="26" customFormat="1" ht="15">
      <c r="B84" s="58" t="s">
        <v>68</v>
      </c>
      <c r="C84" s="58"/>
      <c r="D84" s="60" t="str">
        <f>+IF(D54="","-",IF(D54&gt;=(AVERAGE($V$50:$V$51)*X82),"POS","NEG"))</f>
        <v>-</v>
      </c>
      <c r="E84" s="60" t="str">
        <f>+IF(E54="","-",IF(E54&gt;=(AVERAGE($V$50:$V$51)*X82),"POS","NEG"))</f>
        <v>-</v>
      </c>
      <c r="F84" s="60" t="str">
        <f>+IF(F54="","-",IF(F54&gt;=(AVERAGE($V$50:$V$51)*X82),"POS","NEG"))</f>
        <v>-</v>
      </c>
      <c r="G84" s="60" t="str">
        <f>+IF(G54="","-",IF(G54&gt;=(AVERAGE($V$50:$V$51)*X82),"POS","NEG"))</f>
        <v>-</v>
      </c>
      <c r="H84" s="60" t="str">
        <f>+IF(H54="","-",IF(H54&gt;=(AVERAGE($V$50:$V$51)*X82),"POS","NEG"))</f>
        <v>-</v>
      </c>
      <c r="I84" s="60" t="str">
        <f>+IF(I54="","-",IF(I54&gt;=(AVERAGE($V$50:$V$51)*X82),"POS","NEG"))</f>
        <v>-</v>
      </c>
      <c r="J84" s="60" t="str">
        <f>+IF(J54="","-",IF(J54&gt;=(AVERAGE($V$50:$V$51)*X82),"POS","NEG"))</f>
        <v>-</v>
      </c>
      <c r="K84" s="60" t="str">
        <f>+IF(K54="","-",IF(K54&gt;=(AVERAGE($V$50:$V$51)*X82),"POS","NEG"))</f>
        <v>-</v>
      </c>
      <c r="L84" s="60" t="str">
        <f>+IF(L54="","-",IF(L54&gt;=(AVERAGE($V$50:$V$51)*X82),"POS","NEG"))</f>
        <v>-</v>
      </c>
      <c r="M84" s="60" t="str">
        <f>+IF(M54="","-",IF(M54&gt;=(AVERAGE($V$50:$V$51)*X82),"POS","NEG"))</f>
        <v>-</v>
      </c>
      <c r="N84" s="60" t="str">
        <f>+IF(N54="","-",IF(N54&gt;=(AVERAGE($V$50:$V$51)*X82),"POS","NEG"))</f>
        <v>-</v>
      </c>
      <c r="O84" s="60" t="str">
        <f>+IF(O54="","-",IF(O54&gt;=(AVERAGE($V$50:$V$51)*X82),"POS","NEG"))</f>
        <v>-</v>
      </c>
      <c r="P84" s="59"/>
      <c r="Q84" s="1"/>
      <c r="R84" s="2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2"/>
      <c r="AH84" s="10" t="s">
        <v>204</v>
      </c>
      <c r="AI84" s="11">
        <f>+$I$58</f>
        <v>0</v>
      </c>
      <c r="AJ84" s="1"/>
      <c r="AK84" s="1"/>
    </row>
    <row r="85" spans="2:37" s="26" customFormat="1" ht="15">
      <c r="B85" s="58" t="s">
        <v>82</v>
      </c>
      <c r="C85" s="58"/>
      <c r="D85" s="60" t="str">
        <f>+IF(D55="","-",IF(D55&gt;=(AVERAGE($V$50:$V$51)*X82),"POS","NEG"))</f>
        <v>-</v>
      </c>
      <c r="E85" s="60" t="str">
        <f>+IF(E55="","-",IF(E55&gt;=(AVERAGE($V$50:$V$51)*X82),"POS","NEG"))</f>
        <v>-</v>
      </c>
      <c r="F85" s="60" t="str">
        <f>+IF(F55="","-",IF(F55&gt;=(AVERAGE($V$50:$V$51)*X82),"POS","NEG"))</f>
        <v>-</v>
      </c>
      <c r="G85" s="60" t="str">
        <f>+IF(G55="","-",IF(G55&gt;=(AVERAGE($V$50:$V$51)*X82),"POS","NEG"))</f>
        <v>-</v>
      </c>
      <c r="H85" s="60" t="str">
        <f>+IF(H55="","-",IF(H55&gt;=(AVERAGE($V$50:$V$51)*X82),"POS","NEG"))</f>
        <v>-</v>
      </c>
      <c r="I85" s="60" t="str">
        <f>+IF(I55="","-",IF(I55&gt;=(AVERAGE($V$50:$V$51)*X82),"POS","NEG"))</f>
        <v>-</v>
      </c>
      <c r="J85" s="60" t="str">
        <f>+IF(J55="","-",IF(J55&gt;=(AVERAGE($V$50:$V$51)*X82),"POS","NEG"))</f>
        <v>-</v>
      </c>
      <c r="K85" s="60" t="str">
        <f>+IF(K55="","-",IF(K55&gt;=(AVERAGE($V$50:$V$51)*X82),"POS","NEG"))</f>
        <v>-</v>
      </c>
      <c r="L85" s="60" t="str">
        <f>+IF(L55="","-",IF(L55&gt;=(AVERAGE($V$50:$V$51)*X82),"POS","NEG"))</f>
        <v>-</v>
      </c>
      <c r="M85" s="60" t="str">
        <f>+IF(M55="","-",IF(M55&gt;=(AVERAGE($V$50:$V$51)*X82),"POS","NEG"))</f>
        <v>-</v>
      </c>
      <c r="N85" s="60" t="str">
        <f>+IF(N55="","-",IF(N55&gt;=(AVERAGE($V$50:$V$51)*X82),"POS","NEG"))</f>
        <v>-</v>
      </c>
      <c r="O85" s="60" t="str">
        <f>+IF(O55="","-",IF(O55&gt;=(AVERAGE($V$50:$V$51)*X82),"POS","NEG"))</f>
        <v>-</v>
      </c>
      <c r="P85" s="59"/>
      <c r="Q85" s="1"/>
      <c r="R85" s="2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"/>
      <c r="AH85" s="10" t="s">
        <v>205</v>
      </c>
      <c r="AI85" s="11">
        <f>+$I$59</f>
        <v>0</v>
      </c>
      <c r="AJ85" s="1"/>
      <c r="AK85" s="1"/>
    </row>
    <row r="86" spans="2:37" s="26" customFormat="1" ht="15">
      <c r="B86" s="58" t="s">
        <v>96</v>
      </c>
      <c r="C86" s="58"/>
      <c r="D86" s="60" t="str">
        <f>+IF(D56="","-",IF(D56&gt;=(AVERAGE($V$50:$V$51)*X82),"POS","NEG"))</f>
        <v>-</v>
      </c>
      <c r="E86" s="60" t="str">
        <f>+IF(E56="","-",IF(E56&gt;=(AVERAGE($V$50:$V$51)*X82),"POS","NEG"))</f>
        <v>-</v>
      </c>
      <c r="F86" s="60" t="str">
        <f>+IF(F56="","-",IF(F56&gt;=(AVERAGE($V$50:$V$51)*X82),"POS","NEG"))</f>
        <v>-</v>
      </c>
      <c r="G86" s="60" t="str">
        <f>+IF(G56="","-",IF(G56&gt;=(AVERAGE($V$50:$V$51)*X82),"POS","NEG"))</f>
        <v>-</v>
      </c>
      <c r="H86" s="60" t="str">
        <f>+IF(H56="","-",IF(H56&gt;=(AVERAGE($V$50:$V$51)*X82),"POS","NEG"))</f>
        <v>-</v>
      </c>
      <c r="I86" s="60" t="str">
        <f>+IF(I56="","-",IF(I56&gt;=(AVERAGE($V$50:$V$51)*X82),"POS","NEG"))</f>
        <v>-</v>
      </c>
      <c r="J86" s="60" t="str">
        <f>+IF(J56="","-",IF(J56&gt;=(AVERAGE($V$50:$V$51)*X82),"POS","NEG"))</f>
        <v>-</v>
      </c>
      <c r="K86" s="60" t="str">
        <f>+IF(K56="","-",IF(K56&gt;=(AVERAGE($V$50:$V$51)*X82),"POS","NEG"))</f>
        <v>-</v>
      </c>
      <c r="L86" s="60" t="str">
        <f>+IF(L56="","-",IF(L56&gt;=(AVERAGE($V$50:$V$51)*X82),"POS","NEG"))</f>
        <v>-</v>
      </c>
      <c r="M86" s="60" t="str">
        <f>+IF(M56="","-",IF(M56&gt;=(AVERAGE($V$50:$V$51)*X82),"POS","NEG"))</f>
        <v>-</v>
      </c>
      <c r="N86" s="60" t="str">
        <f>+IF(N56="","-",IF(N56&gt;=(AVERAGE($V$50:$V$51)*X82),"POS","NEG"))</f>
        <v>-</v>
      </c>
      <c r="O86" s="60" t="str">
        <f>+IF(O56="","-",IF(O56&gt;=(AVERAGE($V$50:$V$51)*X82),"POS","NEG"))</f>
        <v>-</v>
      </c>
      <c r="P86" s="59"/>
      <c r="Q86" s="1"/>
      <c r="R86" s="2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"/>
      <c r="AH86" s="10" t="s">
        <v>206</v>
      </c>
      <c r="AI86" s="11">
        <f>+$J$52</f>
        <v>0</v>
      </c>
      <c r="AJ86" s="1"/>
      <c r="AK86" s="1"/>
    </row>
    <row r="87" spans="2:37" s="26" customFormat="1" ht="15">
      <c r="B87" s="58" t="s">
        <v>110</v>
      </c>
      <c r="C87" s="58"/>
      <c r="D87" s="60" t="str">
        <f>+IF(D57="","-",IF(D57&gt;=(AVERAGE($V$50:$V$51)*X82),"POS","NEG"))</f>
        <v>-</v>
      </c>
      <c r="E87" s="60" t="str">
        <f>+IF(E57="","-",IF(E57&gt;=(AVERAGE($V$50:$V$51)*X82),"POS","NEG"))</f>
        <v>-</v>
      </c>
      <c r="F87" s="60" t="str">
        <f>+IF(F57="","-",IF(F57&gt;=(AVERAGE($V$50:$V$51)*X82),"POS","NEG"))</f>
        <v>-</v>
      </c>
      <c r="G87" s="60" t="str">
        <f>+IF(G57="","-",IF(G57&gt;=(AVERAGE($V$50:$V$51)*X82),"POS","NEG"))</f>
        <v>-</v>
      </c>
      <c r="H87" s="60" t="str">
        <f>+IF(H57="","-",IF(H57&gt;=(AVERAGE($V$50:$V$51)*X82),"POS","NEG"))</f>
        <v>-</v>
      </c>
      <c r="I87" s="60" t="str">
        <f>+IF(I57="","-",IF(I57&gt;=(AVERAGE($V$50:$V$51)*X82),"POS","NEG"))</f>
        <v>-</v>
      </c>
      <c r="J87" s="60" t="str">
        <f>+IF(J57="","-",IF(J57&gt;=(AVERAGE($V$50:$V$51)*X82),"POS","NEG"))</f>
        <v>-</v>
      </c>
      <c r="K87" s="60" t="str">
        <f>+IF(K57="","-",IF(K57&gt;=(AVERAGE($V$50:$V$51)*X82),"POS","NEG"))</f>
        <v>-</v>
      </c>
      <c r="L87" s="60" t="str">
        <f>+IF(L57="","-",IF(L57&gt;=(AVERAGE($V$50:$V$51)*X82),"POS","NEG"))</f>
        <v>-</v>
      </c>
      <c r="M87" s="60" t="str">
        <f>+IF(M57="","-",IF(M57&gt;=(AVERAGE($V$50:$V$51)*X82),"POS","NEG"))</f>
        <v>-</v>
      </c>
      <c r="N87" s="60" t="str">
        <f>+IF(N57="","-",IF(N57&gt;=(AVERAGE($V$50:$V$51)*X82),"POS","NEG"))</f>
        <v>-</v>
      </c>
      <c r="O87" s="60" t="str">
        <f>+IF(O57="","-",IF(O57&gt;=(AVERAGE($V$50:$V$51)*X82),"POS","NEG"))</f>
        <v>-</v>
      </c>
      <c r="P87" s="59"/>
      <c r="Q87" s="1"/>
      <c r="R87" s="2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2"/>
      <c r="AH87" s="10" t="s">
        <v>207</v>
      </c>
      <c r="AI87" s="11">
        <f>+$J$53</f>
        <v>0</v>
      </c>
      <c r="AJ87" s="1"/>
      <c r="AK87" s="1"/>
    </row>
    <row r="88" spans="2:37" s="26" customFormat="1" ht="15">
      <c r="B88" s="58" t="s">
        <v>124</v>
      </c>
      <c r="C88" s="58"/>
      <c r="D88" s="60" t="str">
        <f>+IF(D58="","-",IF(D58&gt;=(AVERAGE($V$50:$V$51)*X82),"POS","NEG"))</f>
        <v>-</v>
      </c>
      <c r="E88" s="60" t="str">
        <f>+IF(E58="","-",IF(E58&gt;=(AVERAGE($V$50:$V$51)*X82),"POS","NEG"))</f>
        <v>-</v>
      </c>
      <c r="F88" s="60" t="str">
        <f>+IF(F58="","-",IF(F58&gt;=(AVERAGE($V$50:$V$51)*X82),"POS","NEG"))</f>
        <v>-</v>
      </c>
      <c r="G88" s="60" t="str">
        <f>+IF(G58="","-",IF(G58&gt;=(AVERAGE($V$50:$V$51)*X82),"POS","NEG"))</f>
        <v>-</v>
      </c>
      <c r="H88" s="60" t="str">
        <f>+IF(H58="","-",IF(H58&gt;=(AVERAGE($V$50:$V$51)*X82),"POS","NEG"))</f>
        <v>-</v>
      </c>
      <c r="I88" s="60" t="str">
        <f>+IF(I58="","-",IF(I58&gt;=(AVERAGE($V$50:$V$51)*X82),"POS","NEG"))</f>
        <v>-</v>
      </c>
      <c r="J88" s="60" t="str">
        <f>+IF(J58="","-",IF(J58&gt;=(AVERAGE($V$50:$V$51)*X82),"POS","NEG"))</f>
        <v>-</v>
      </c>
      <c r="K88" s="60" t="str">
        <f>+IF(K58="","-",IF(K58&gt;=(AVERAGE($V$50:$V$51)*X82),"POS","NEG"))</f>
        <v>-</v>
      </c>
      <c r="L88" s="60" t="str">
        <f>+IF(L58="","-",IF(L58&gt;=(AVERAGE($V$50:$V$51)*X82),"POS","NEG"))</f>
        <v>-</v>
      </c>
      <c r="M88" s="60" t="str">
        <f>+IF(M58="","-",IF(M58&gt;=(AVERAGE($V$50:$V$51)*X82),"POS","NEG"))</f>
        <v>-</v>
      </c>
      <c r="N88" s="60" t="str">
        <f>+IF(N58="","-",IF(N58&gt;=(AVERAGE($V$50:$V$51)*X82),"POS","NEG"))</f>
        <v>-</v>
      </c>
      <c r="O88" s="60" t="str">
        <f>+IF(O58="","-",IF(O58&gt;=(AVERAGE($V$50:$V$51)*X82),"POS","NEG"))</f>
        <v>-</v>
      </c>
      <c r="P88" s="59"/>
      <c r="Q88" s="1"/>
      <c r="R88" s="2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"/>
      <c r="AH88" s="10" t="s">
        <v>208</v>
      </c>
      <c r="AI88" s="11">
        <f>+$J$54</f>
        <v>0</v>
      </c>
      <c r="AJ88" s="1"/>
      <c r="AK88" s="1"/>
    </row>
    <row r="89" spans="2:37" s="26" customFormat="1" ht="15">
      <c r="B89" s="58" t="s">
        <v>138</v>
      </c>
      <c r="C89" s="58"/>
      <c r="D89" s="60" t="str">
        <f>+IF(D59="","-",IF(D59&gt;=(AVERAGE($V$50:$V$51)*X82),"POS","NEG"))</f>
        <v>-</v>
      </c>
      <c r="E89" s="60" t="str">
        <f>+IF(E59="","-",IF(E59&gt;=(AVERAGE($V$50:$V$51)*X82),"POS","NEG"))</f>
        <v>-</v>
      </c>
      <c r="F89" s="60" t="str">
        <f>+IF(F59="","-",IF(F59&gt;=(AVERAGE($V$50:$V$51)*X82),"POS","NEG"))</f>
        <v>-</v>
      </c>
      <c r="G89" s="60" t="str">
        <f>+IF(G59="","-",IF(G59&gt;=(AVERAGE($V$50:$V$51)*X82),"POS","NEG"))</f>
        <v>-</v>
      </c>
      <c r="H89" s="60" t="str">
        <f>+IF(H59="","-",IF(H59&gt;=(AVERAGE($V$50:$V$51)*X82),"POS","NEG"))</f>
        <v>-</v>
      </c>
      <c r="I89" s="60" t="str">
        <f>+IF(I59="","-",IF(I59&gt;=(AVERAGE($V$50:$V$51)*X82),"POS","NEG"))</f>
        <v>-</v>
      </c>
      <c r="J89" s="60" t="str">
        <f>+IF(J59="","-",IF(J59&gt;=(AVERAGE($V$50:$V$51)*X82),"POS","NEG"))</f>
        <v>-</v>
      </c>
      <c r="K89" s="60" t="str">
        <f>+IF(K59="","-",IF(K59&gt;=(AVERAGE($V$50:$V$51)*X82),"POS","NEG"))</f>
        <v>-</v>
      </c>
      <c r="L89" s="60" t="str">
        <f>+IF(L59="","-",IF(L59&gt;=(AVERAGE($V$50:$V$51)*X82),"POS","NEG"))</f>
        <v>-</v>
      </c>
      <c r="M89" s="60" t="str">
        <f>+IF(M59="","-",IF(M59&gt;=(AVERAGE($V$50:$V$51)*X82),"POS","NEG"))</f>
        <v>-</v>
      </c>
      <c r="N89" s="60" t="str">
        <f>+IF(N59="","-",IF(N59&gt;=(AVERAGE($V$50:$V$51)*X82),"POS","NEG"))</f>
        <v>-</v>
      </c>
      <c r="O89" s="60" t="str">
        <f>+IF(O59="","-",IF(O59&gt;=(AVERAGE($V$50:$V$51)*X82),"POS","NEG"))</f>
        <v>-</v>
      </c>
      <c r="P89" s="59"/>
      <c r="Q89" s="1"/>
      <c r="R89" s="2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2"/>
      <c r="AH89" s="10" t="s">
        <v>209</v>
      </c>
      <c r="AI89" s="11">
        <f>+$J$55</f>
        <v>0</v>
      </c>
      <c r="AJ89" s="1"/>
      <c r="AK89" s="1"/>
    </row>
    <row r="90" spans="2:37" s="26" customFormat="1" ht="15">
      <c r="B90" s="58"/>
      <c r="C90" s="58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1"/>
      <c r="R90" s="2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10" t="s">
        <v>210</v>
      </c>
      <c r="AI90" s="11">
        <f>+$J$56</f>
        <v>0</v>
      </c>
      <c r="AJ90" s="1"/>
      <c r="AK90" s="1"/>
    </row>
    <row r="91" spans="2:37" s="26" customFormat="1" ht="15">
      <c r="B91" s="58"/>
      <c r="C91" s="58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1"/>
      <c r="R91" s="2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"/>
      <c r="AH91" s="10" t="s">
        <v>211</v>
      </c>
      <c r="AI91" s="11">
        <f>+$J$57</f>
        <v>0</v>
      </c>
      <c r="AJ91" s="1"/>
      <c r="AK91" s="1"/>
    </row>
    <row r="92" spans="2:37" s="26" customFormat="1" ht="15">
      <c r="B92" s="34"/>
      <c r="C92" s="34"/>
      <c r="Q92" s="1"/>
      <c r="R92" s="2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"/>
      <c r="AH92" s="10" t="s">
        <v>212</v>
      </c>
      <c r="AI92" s="11">
        <f>+$J$58</f>
        <v>0</v>
      </c>
      <c r="AJ92" s="1"/>
      <c r="AK92" s="1"/>
    </row>
    <row r="93" spans="2:37" s="26" customFormat="1" ht="15">
      <c r="B93" s="34"/>
      <c r="C93" s="34"/>
      <c r="Q93" s="1"/>
      <c r="R93" s="2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2"/>
      <c r="AH93" s="10" t="s">
        <v>213</v>
      </c>
      <c r="AI93" s="11">
        <f>+$J$59</f>
        <v>0</v>
      </c>
      <c r="AJ93" s="1"/>
      <c r="AK93" s="1"/>
    </row>
    <row r="94" spans="2:37" s="26" customFormat="1" ht="15">
      <c r="B94" s="39" t="s">
        <v>214</v>
      </c>
      <c r="C94" s="34"/>
      <c r="Q94" s="1"/>
      <c r="R94" s="2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2"/>
      <c r="AH94" s="10" t="s">
        <v>215</v>
      </c>
      <c r="AI94" s="11">
        <f>+$K$52</f>
        <v>0</v>
      </c>
      <c r="AJ94" s="1"/>
      <c r="AK94" s="1"/>
    </row>
    <row r="95" spans="2:37" s="41" customFormat="1" ht="11.25">
      <c r="B95" s="40"/>
      <c r="C95" s="40"/>
      <c r="Q95" s="42"/>
      <c r="R95" s="43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3"/>
      <c r="AH95" s="45" t="s">
        <v>216</v>
      </c>
      <c r="AI95" s="46">
        <f>+$K$53</f>
        <v>0</v>
      </c>
      <c r="AJ95" s="42"/>
      <c r="AK95" s="42"/>
    </row>
    <row r="96" spans="2:37" s="41" customFormat="1" ht="11.25">
      <c r="B96" s="40" t="s">
        <v>217</v>
      </c>
      <c r="C96" s="40"/>
      <c r="D96" s="41" t="s">
        <v>218</v>
      </c>
      <c r="H96" s="41" t="s">
        <v>219</v>
      </c>
      <c r="I96" s="84" t="s">
        <v>220</v>
      </c>
      <c r="J96" s="84"/>
      <c r="K96" s="41" t="s">
        <v>221</v>
      </c>
      <c r="Q96" s="42"/>
      <c r="R96" s="43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3"/>
      <c r="AH96" s="45" t="s">
        <v>222</v>
      </c>
      <c r="AI96" s="46">
        <f>+$K$54</f>
        <v>0</v>
      </c>
      <c r="AJ96" s="42"/>
      <c r="AK96" s="42"/>
    </row>
    <row r="97" spans="2:37" s="41" customFormat="1" ht="11.25">
      <c r="B97" s="47" t="s">
        <v>123</v>
      </c>
      <c r="C97" s="40"/>
      <c r="D97" s="85"/>
      <c r="E97" s="86"/>
      <c r="F97" s="86"/>
      <c r="G97" s="87"/>
      <c r="H97" s="48">
        <f>+$D$52</f>
        <v>0</v>
      </c>
      <c r="I97" s="88" t="str">
        <f>+IF(K97="-","-",(H97*0.4)/(AVERAGE($V$50,$V$51)*0.4))</f>
        <v>-</v>
      </c>
      <c r="J97" s="89"/>
      <c r="K97" s="88" t="str">
        <f>+$D$82</f>
        <v>-</v>
      </c>
      <c r="L97" s="89"/>
      <c r="Q97" s="42"/>
      <c r="R97" s="43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3"/>
      <c r="AH97" s="45" t="s">
        <v>223</v>
      </c>
      <c r="AI97" s="46">
        <f>+$K$55</f>
        <v>0</v>
      </c>
      <c r="AJ97" s="42"/>
      <c r="AK97" s="42"/>
    </row>
    <row r="98" spans="2:37" s="41" customFormat="1" ht="11.25">
      <c r="B98" s="47" t="s">
        <v>137</v>
      </c>
      <c r="C98" s="40"/>
      <c r="D98" s="85"/>
      <c r="E98" s="86"/>
      <c r="F98" s="86"/>
      <c r="G98" s="87"/>
      <c r="H98" s="48">
        <f>+$D$53</f>
        <v>0</v>
      </c>
      <c r="I98" s="88" t="str">
        <f aca="true" t="shared" si="2" ref="I98:I152">+IF(K98="-","-",(H98*0.4)/(AVERAGE($V$50,$V$51)*0.4))</f>
        <v>-</v>
      </c>
      <c r="J98" s="89"/>
      <c r="K98" s="88" t="str">
        <f>+$D$83</f>
        <v>-</v>
      </c>
      <c r="L98" s="89"/>
      <c r="Q98" s="42"/>
      <c r="R98" s="43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3"/>
      <c r="AH98" s="45" t="s">
        <v>224</v>
      </c>
      <c r="AI98" s="46">
        <f>+$K$56</f>
        <v>0</v>
      </c>
      <c r="AJ98" s="42"/>
      <c r="AK98" s="42"/>
    </row>
    <row r="99" spans="2:37" s="41" customFormat="1" ht="11.25">
      <c r="B99" s="47" t="s">
        <v>151</v>
      </c>
      <c r="C99" s="40"/>
      <c r="D99" s="85"/>
      <c r="E99" s="86"/>
      <c r="F99" s="86"/>
      <c r="G99" s="87"/>
      <c r="H99" s="48">
        <f>+$D$54</f>
        <v>0</v>
      </c>
      <c r="I99" s="88" t="str">
        <f t="shared" si="2"/>
        <v>-</v>
      </c>
      <c r="J99" s="89"/>
      <c r="K99" s="88" t="str">
        <f>+$D$84</f>
        <v>-</v>
      </c>
      <c r="L99" s="89"/>
      <c r="Q99" s="42"/>
      <c r="R99" s="43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3"/>
      <c r="AH99" s="45" t="s">
        <v>225</v>
      </c>
      <c r="AI99" s="46">
        <f>+$K$57</f>
        <v>0</v>
      </c>
      <c r="AJ99" s="42"/>
      <c r="AK99" s="42"/>
    </row>
    <row r="100" spans="2:37" s="41" customFormat="1" ht="11.25">
      <c r="B100" s="47" t="s">
        <v>152</v>
      </c>
      <c r="C100" s="40"/>
      <c r="D100" s="85"/>
      <c r="E100" s="86"/>
      <c r="F100" s="86"/>
      <c r="G100" s="87"/>
      <c r="H100" s="48">
        <f>+$D$55</f>
        <v>0</v>
      </c>
      <c r="I100" s="88" t="str">
        <f t="shared" si="2"/>
        <v>-</v>
      </c>
      <c r="J100" s="89"/>
      <c r="K100" s="88" t="str">
        <f>+$D$85</f>
        <v>-</v>
      </c>
      <c r="L100" s="89"/>
      <c r="Q100" s="42"/>
      <c r="R100" s="43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3"/>
      <c r="AH100" s="45" t="s">
        <v>226</v>
      </c>
      <c r="AI100" s="46">
        <f>+$K$58</f>
        <v>0</v>
      </c>
      <c r="AJ100" s="42"/>
      <c r="AK100" s="42"/>
    </row>
    <row r="101" spans="2:37" s="41" customFormat="1" ht="11.25">
      <c r="B101" s="47" t="s">
        <v>153</v>
      </c>
      <c r="C101" s="40"/>
      <c r="D101" s="85"/>
      <c r="E101" s="86"/>
      <c r="F101" s="86"/>
      <c r="G101" s="87"/>
      <c r="H101" s="48">
        <f>+$D$56</f>
        <v>0</v>
      </c>
      <c r="I101" s="88" t="str">
        <f t="shared" si="2"/>
        <v>-</v>
      </c>
      <c r="J101" s="89"/>
      <c r="K101" s="88" t="str">
        <f>+$D$86</f>
        <v>-</v>
      </c>
      <c r="L101" s="89"/>
      <c r="Q101" s="42"/>
      <c r="R101" s="43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3"/>
      <c r="AH101" s="45" t="s">
        <v>227</v>
      </c>
      <c r="AI101" s="46">
        <f>+$K$59</f>
        <v>0</v>
      </c>
      <c r="AJ101" s="42"/>
      <c r="AK101" s="42"/>
    </row>
    <row r="102" spans="2:37" s="41" customFormat="1" ht="11.25">
      <c r="B102" s="47" t="s">
        <v>154</v>
      </c>
      <c r="C102" s="40"/>
      <c r="D102" s="85"/>
      <c r="E102" s="86"/>
      <c r="F102" s="86"/>
      <c r="G102" s="87"/>
      <c r="H102" s="48">
        <f>+$D$57</f>
        <v>0</v>
      </c>
      <c r="I102" s="88" t="str">
        <f t="shared" si="2"/>
        <v>-</v>
      </c>
      <c r="J102" s="89"/>
      <c r="K102" s="88" t="str">
        <f>+$D$87</f>
        <v>-</v>
      </c>
      <c r="L102" s="89"/>
      <c r="Q102" s="42"/>
      <c r="R102" s="43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3"/>
      <c r="AH102" s="45" t="s">
        <v>228</v>
      </c>
      <c r="AI102" s="46">
        <f>+$L$52</f>
        <v>0</v>
      </c>
      <c r="AJ102" s="42"/>
      <c r="AK102" s="42"/>
    </row>
    <row r="103" spans="2:37" s="41" customFormat="1" ht="11.25">
      <c r="B103" s="47" t="s">
        <v>157</v>
      </c>
      <c r="C103" s="40"/>
      <c r="D103" s="85"/>
      <c r="E103" s="86"/>
      <c r="F103" s="86"/>
      <c r="G103" s="87"/>
      <c r="H103" s="48">
        <f>+$D$58</f>
        <v>0</v>
      </c>
      <c r="I103" s="88" t="str">
        <f t="shared" si="2"/>
        <v>-</v>
      </c>
      <c r="J103" s="89"/>
      <c r="K103" s="88" t="str">
        <f>+$D$88</f>
        <v>-</v>
      </c>
      <c r="L103" s="89"/>
      <c r="Q103" s="42"/>
      <c r="R103" s="43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3"/>
      <c r="AH103" s="45" t="s">
        <v>229</v>
      </c>
      <c r="AI103" s="46">
        <f>+$L$53</f>
        <v>0</v>
      </c>
      <c r="AJ103" s="42"/>
      <c r="AK103" s="42"/>
    </row>
    <row r="104" spans="2:37" s="41" customFormat="1" ht="11.25">
      <c r="B104" s="47" t="s">
        <v>159</v>
      </c>
      <c r="C104" s="40"/>
      <c r="D104" s="85"/>
      <c r="E104" s="86"/>
      <c r="F104" s="86"/>
      <c r="G104" s="87"/>
      <c r="H104" s="48">
        <f>+$D$59</f>
        <v>0</v>
      </c>
      <c r="I104" s="88" t="str">
        <f t="shared" si="2"/>
        <v>-</v>
      </c>
      <c r="J104" s="89"/>
      <c r="K104" s="88" t="str">
        <f>+$D$89</f>
        <v>-</v>
      </c>
      <c r="L104" s="89"/>
      <c r="Q104" s="42"/>
      <c r="R104" s="43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3"/>
      <c r="AH104" s="45" t="s">
        <v>230</v>
      </c>
      <c r="AI104" s="46">
        <f>+$L$54</f>
        <v>0</v>
      </c>
      <c r="AJ104" s="42"/>
      <c r="AK104" s="42"/>
    </row>
    <row r="105" spans="2:37" s="41" customFormat="1" ht="11.25">
      <c r="B105" s="47" t="s">
        <v>160</v>
      </c>
      <c r="C105" s="40"/>
      <c r="D105" s="85"/>
      <c r="E105" s="86"/>
      <c r="F105" s="86"/>
      <c r="G105" s="87"/>
      <c r="H105" s="48">
        <f>+$E$52</f>
        <v>0</v>
      </c>
      <c r="I105" s="88" t="str">
        <f t="shared" si="2"/>
        <v>-</v>
      </c>
      <c r="J105" s="89"/>
      <c r="K105" s="88" t="str">
        <f>+$E$82</f>
        <v>-</v>
      </c>
      <c r="L105" s="89"/>
      <c r="Q105" s="42"/>
      <c r="R105" s="43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3"/>
      <c r="AH105" s="45" t="s">
        <v>231</v>
      </c>
      <c r="AI105" s="46">
        <f>+$L$55</f>
        <v>0</v>
      </c>
      <c r="AJ105" s="42"/>
      <c r="AK105" s="42"/>
    </row>
    <row r="106" spans="2:37" s="41" customFormat="1" ht="11.25">
      <c r="B106" s="47" t="s">
        <v>161</v>
      </c>
      <c r="C106" s="40"/>
      <c r="D106" s="85"/>
      <c r="E106" s="86"/>
      <c r="F106" s="86"/>
      <c r="G106" s="87"/>
      <c r="H106" s="48">
        <f>+$E$53</f>
        <v>0</v>
      </c>
      <c r="I106" s="88" t="str">
        <f t="shared" si="2"/>
        <v>-</v>
      </c>
      <c r="J106" s="89"/>
      <c r="K106" s="88" t="str">
        <f>+$E$83</f>
        <v>-</v>
      </c>
      <c r="L106" s="89"/>
      <c r="Q106" s="42"/>
      <c r="R106" s="43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3"/>
      <c r="AH106" s="45" t="s">
        <v>232</v>
      </c>
      <c r="AI106" s="46">
        <f>+$L$56</f>
        <v>0</v>
      </c>
      <c r="AJ106" s="42"/>
      <c r="AK106" s="42"/>
    </row>
    <row r="107" spans="2:37" s="41" customFormat="1" ht="11.25">
      <c r="B107" s="47" t="s">
        <v>163</v>
      </c>
      <c r="C107" s="40"/>
      <c r="D107" s="85"/>
      <c r="E107" s="86"/>
      <c r="F107" s="86"/>
      <c r="G107" s="87"/>
      <c r="H107" s="48">
        <f>+$E$54</f>
        <v>0</v>
      </c>
      <c r="I107" s="88" t="str">
        <f t="shared" si="2"/>
        <v>-</v>
      </c>
      <c r="J107" s="89"/>
      <c r="K107" s="88" t="str">
        <f>+$E$84</f>
        <v>-</v>
      </c>
      <c r="L107" s="89"/>
      <c r="Q107" s="42"/>
      <c r="R107" s="43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3"/>
      <c r="AH107" s="45" t="s">
        <v>233</v>
      </c>
      <c r="AI107" s="46">
        <f>+$L$57</f>
        <v>0</v>
      </c>
      <c r="AJ107" s="42"/>
      <c r="AK107" s="42"/>
    </row>
    <row r="108" spans="2:37" s="41" customFormat="1" ht="11.25">
      <c r="B108" s="47" t="s">
        <v>164</v>
      </c>
      <c r="C108" s="40"/>
      <c r="D108" s="85"/>
      <c r="E108" s="86"/>
      <c r="F108" s="86"/>
      <c r="G108" s="87"/>
      <c r="H108" s="48">
        <f>+$E$55</f>
        <v>0</v>
      </c>
      <c r="I108" s="88" t="str">
        <f t="shared" si="2"/>
        <v>-</v>
      </c>
      <c r="J108" s="89"/>
      <c r="K108" s="88" t="str">
        <f>+$E$85</f>
        <v>-</v>
      </c>
      <c r="L108" s="89"/>
      <c r="Q108" s="42"/>
      <c r="R108" s="43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3"/>
      <c r="AH108" s="45" t="s">
        <v>234</v>
      </c>
      <c r="AI108" s="46">
        <f>+$L$58</f>
        <v>0</v>
      </c>
      <c r="AJ108" s="42"/>
      <c r="AK108" s="42"/>
    </row>
    <row r="109" spans="2:37" s="41" customFormat="1" ht="11.25">
      <c r="B109" s="47" t="s">
        <v>165</v>
      </c>
      <c r="C109" s="40"/>
      <c r="D109" s="85"/>
      <c r="E109" s="86"/>
      <c r="F109" s="86"/>
      <c r="G109" s="87"/>
      <c r="H109" s="48">
        <f>+$E$56</f>
        <v>0</v>
      </c>
      <c r="I109" s="88" t="str">
        <f t="shared" si="2"/>
        <v>-</v>
      </c>
      <c r="J109" s="89"/>
      <c r="K109" s="88" t="str">
        <f>+$E$86</f>
        <v>-</v>
      </c>
      <c r="L109" s="89"/>
      <c r="Q109" s="42"/>
      <c r="R109" s="43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3"/>
      <c r="AH109" s="45" t="s">
        <v>235</v>
      </c>
      <c r="AI109" s="46">
        <f>+$L$59</f>
        <v>0</v>
      </c>
      <c r="AJ109" s="42"/>
      <c r="AK109" s="42"/>
    </row>
    <row r="110" spans="2:37" s="41" customFormat="1" ht="11.25">
      <c r="B110" s="47" t="s">
        <v>166</v>
      </c>
      <c r="C110" s="40"/>
      <c r="D110" s="85"/>
      <c r="E110" s="86"/>
      <c r="F110" s="86"/>
      <c r="G110" s="87"/>
      <c r="H110" s="48">
        <f>+$E$57</f>
        <v>0</v>
      </c>
      <c r="I110" s="88" t="str">
        <f t="shared" si="2"/>
        <v>-</v>
      </c>
      <c r="J110" s="89"/>
      <c r="K110" s="88" t="str">
        <f>+$E$87</f>
        <v>-</v>
      </c>
      <c r="L110" s="89"/>
      <c r="Q110" s="42"/>
      <c r="R110" s="43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3"/>
      <c r="AH110" s="42"/>
      <c r="AI110" s="42"/>
      <c r="AJ110" s="42"/>
      <c r="AK110" s="42"/>
    </row>
    <row r="111" spans="2:37" s="41" customFormat="1" ht="11.25">
      <c r="B111" s="47" t="s">
        <v>167</v>
      </c>
      <c r="C111" s="40"/>
      <c r="D111" s="85"/>
      <c r="E111" s="86"/>
      <c r="F111" s="86"/>
      <c r="G111" s="87"/>
      <c r="H111" s="48">
        <f>+$E$58</f>
        <v>0</v>
      </c>
      <c r="I111" s="88" t="str">
        <f t="shared" si="2"/>
        <v>-</v>
      </c>
      <c r="J111" s="89"/>
      <c r="K111" s="88" t="str">
        <f>+$E$88</f>
        <v>-</v>
      </c>
      <c r="L111" s="89"/>
      <c r="Q111" s="42"/>
      <c r="R111" s="43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3"/>
      <c r="AH111" s="42"/>
      <c r="AI111" s="42"/>
      <c r="AJ111" s="42"/>
      <c r="AK111" s="42"/>
    </row>
    <row r="112" spans="2:37" s="41" customFormat="1" ht="11.25">
      <c r="B112" s="47" t="s">
        <v>168</v>
      </c>
      <c r="C112" s="40"/>
      <c r="D112" s="85"/>
      <c r="E112" s="86"/>
      <c r="F112" s="86"/>
      <c r="G112" s="87"/>
      <c r="H112" s="48">
        <f>+$E$59</f>
        <v>0</v>
      </c>
      <c r="I112" s="88" t="str">
        <f t="shared" si="2"/>
        <v>-</v>
      </c>
      <c r="J112" s="89"/>
      <c r="K112" s="88" t="str">
        <f>+$E$89</f>
        <v>-</v>
      </c>
      <c r="L112" s="89"/>
      <c r="Q112" s="42"/>
      <c r="R112" s="43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3"/>
      <c r="AH112" s="42"/>
      <c r="AI112" s="42"/>
      <c r="AJ112" s="42"/>
      <c r="AK112" s="42"/>
    </row>
    <row r="113" spans="2:37" s="41" customFormat="1" ht="11.25">
      <c r="B113" s="47" t="s">
        <v>169</v>
      </c>
      <c r="C113" s="40"/>
      <c r="D113" s="85"/>
      <c r="E113" s="86"/>
      <c r="F113" s="86"/>
      <c r="G113" s="87"/>
      <c r="H113" s="48">
        <f>+$F$52</f>
        <v>0</v>
      </c>
      <c r="I113" s="88" t="str">
        <f t="shared" si="2"/>
        <v>-</v>
      </c>
      <c r="J113" s="89"/>
      <c r="K113" s="88" t="str">
        <f>+$F$82</f>
        <v>-</v>
      </c>
      <c r="L113" s="89"/>
      <c r="Q113" s="42"/>
      <c r="R113" s="43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3"/>
      <c r="AH113" s="42"/>
      <c r="AI113" s="42"/>
      <c r="AJ113" s="42"/>
      <c r="AK113" s="42"/>
    </row>
    <row r="114" spans="2:37" s="41" customFormat="1" ht="11.25">
      <c r="B114" s="47" t="s">
        <v>170</v>
      </c>
      <c r="C114" s="40"/>
      <c r="D114" s="85"/>
      <c r="E114" s="86"/>
      <c r="F114" s="86"/>
      <c r="G114" s="87"/>
      <c r="H114" s="48">
        <f>+$F$53</f>
        <v>0</v>
      </c>
      <c r="I114" s="88" t="str">
        <f t="shared" si="2"/>
        <v>-</v>
      </c>
      <c r="J114" s="89"/>
      <c r="K114" s="88" t="str">
        <f>+$F$83</f>
        <v>-</v>
      </c>
      <c r="L114" s="89"/>
      <c r="Q114" s="42"/>
      <c r="R114" s="43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3"/>
      <c r="AH114" s="42"/>
      <c r="AI114" s="42"/>
      <c r="AJ114" s="42"/>
      <c r="AK114" s="42"/>
    </row>
    <row r="115" spans="2:37" s="41" customFormat="1" ht="11.25">
      <c r="B115" s="47" t="s">
        <v>171</v>
      </c>
      <c r="C115" s="40"/>
      <c r="D115" s="85"/>
      <c r="E115" s="86"/>
      <c r="F115" s="86"/>
      <c r="G115" s="87"/>
      <c r="H115" s="48">
        <f>+$F$54</f>
        <v>0</v>
      </c>
      <c r="I115" s="88" t="str">
        <f t="shared" si="2"/>
        <v>-</v>
      </c>
      <c r="J115" s="89"/>
      <c r="K115" s="88" t="str">
        <f>+$F$84</f>
        <v>-</v>
      </c>
      <c r="L115" s="89"/>
      <c r="Q115" s="42"/>
      <c r="R115" s="43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3"/>
      <c r="AH115" s="42"/>
      <c r="AI115" s="42"/>
      <c r="AJ115" s="42"/>
      <c r="AK115" s="42"/>
    </row>
    <row r="116" spans="2:37" s="41" customFormat="1" ht="11.25">
      <c r="B116" s="47" t="s">
        <v>172</v>
      </c>
      <c r="C116" s="40"/>
      <c r="D116" s="85"/>
      <c r="E116" s="86"/>
      <c r="F116" s="86"/>
      <c r="G116" s="87"/>
      <c r="H116" s="48">
        <f>+$F$55</f>
        <v>0</v>
      </c>
      <c r="I116" s="88" t="str">
        <f t="shared" si="2"/>
        <v>-</v>
      </c>
      <c r="J116" s="89"/>
      <c r="K116" s="88" t="str">
        <f>+$F$85</f>
        <v>-</v>
      </c>
      <c r="L116" s="89"/>
      <c r="Q116" s="42"/>
      <c r="R116" s="43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3"/>
      <c r="AH116" s="42"/>
      <c r="AI116" s="42"/>
      <c r="AJ116" s="42"/>
      <c r="AK116" s="42"/>
    </row>
    <row r="117" spans="2:37" s="41" customFormat="1" ht="11.25">
      <c r="B117" s="47" t="s">
        <v>173</v>
      </c>
      <c r="C117" s="40"/>
      <c r="D117" s="85"/>
      <c r="E117" s="86"/>
      <c r="F117" s="86"/>
      <c r="G117" s="87"/>
      <c r="H117" s="48">
        <f>+$F$56</f>
        <v>0</v>
      </c>
      <c r="I117" s="88" t="str">
        <f t="shared" si="2"/>
        <v>-</v>
      </c>
      <c r="J117" s="89"/>
      <c r="K117" s="88" t="str">
        <f>+$F$86</f>
        <v>-</v>
      </c>
      <c r="L117" s="89"/>
      <c r="Q117" s="42"/>
      <c r="R117" s="43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3"/>
      <c r="AH117" s="42"/>
      <c r="AI117" s="42"/>
      <c r="AJ117" s="42"/>
      <c r="AK117" s="42"/>
    </row>
    <row r="118" spans="2:37" s="41" customFormat="1" ht="11.25">
      <c r="B118" s="47" t="s">
        <v>174</v>
      </c>
      <c r="C118" s="40"/>
      <c r="D118" s="85"/>
      <c r="E118" s="86"/>
      <c r="F118" s="86"/>
      <c r="G118" s="87"/>
      <c r="H118" s="48">
        <f>+$F$57</f>
        <v>0</v>
      </c>
      <c r="I118" s="88" t="str">
        <f t="shared" si="2"/>
        <v>-</v>
      </c>
      <c r="J118" s="89"/>
      <c r="K118" s="88" t="str">
        <f>+$F$87</f>
        <v>-</v>
      </c>
      <c r="L118" s="89"/>
      <c r="Q118" s="42"/>
      <c r="R118" s="43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3"/>
      <c r="AH118" s="42"/>
      <c r="AI118" s="42"/>
      <c r="AJ118" s="42"/>
      <c r="AK118" s="42"/>
    </row>
    <row r="119" spans="2:37" s="41" customFormat="1" ht="11.25">
      <c r="B119" s="47" t="s">
        <v>175</v>
      </c>
      <c r="C119" s="40"/>
      <c r="D119" s="85"/>
      <c r="E119" s="86"/>
      <c r="F119" s="86"/>
      <c r="G119" s="87"/>
      <c r="H119" s="48">
        <f>+$F$58</f>
        <v>0</v>
      </c>
      <c r="I119" s="88" t="str">
        <f t="shared" si="2"/>
        <v>-</v>
      </c>
      <c r="J119" s="89"/>
      <c r="K119" s="88" t="str">
        <f>+$F$88</f>
        <v>-</v>
      </c>
      <c r="L119" s="89"/>
      <c r="Q119" s="42"/>
      <c r="R119" s="43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3"/>
      <c r="AH119" s="42"/>
      <c r="AI119" s="42"/>
      <c r="AJ119" s="42"/>
      <c r="AK119" s="42"/>
    </row>
    <row r="120" spans="2:37" s="41" customFormat="1" ht="11.25">
      <c r="B120" s="47" t="s">
        <v>176</v>
      </c>
      <c r="C120" s="40"/>
      <c r="D120" s="85"/>
      <c r="E120" s="86"/>
      <c r="F120" s="86"/>
      <c r="G120" s="87"/>
      <c r="H120" s="48">
        <f>+$F$59</f>
        <v>0</v>
      </c>
      <c r="I120" s="88" t="str">
        <f t="shared" si="2"/>
        <v>-</v>
      </c>
      <c r="J120" s="89"/>
      <c r="K120" s="88" t="str">
        <f>+$F$89</f>
        <v>-</v>
      </c>
      <c r="L120" s="89"/>
      <c r="Q120" s="42"/>
      <c r="R120" s="43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3"/>
      <c r="AH120" s="42"/>
      <c r="AI120" s="42"/>
      <c r="AJ120" s="42"/>
      <c r="AK120" s="42"/>
    </row>
    <row r="121" spans="2:37" s="41" customFormat="1" ht="11.25">
      <c r="B121" s="47" t="s">
        <v>177</v>
      </c>
      <c r="C121" s="40"/>
      <c r="D121" s="85"/>
      <c r="E121" s="86"/>
      <c r="F121" s="86"/>
      <c r="G121" s="87"/>
      <c r="H121" s="48">
        <f>+$G$52</f>
        <v>0</v>
      </c>
      <c r="I121" s="88" t="str">
        <f t="shared" si="2"/>
        <v>-</v>
      </c>
      <c r="J121" s="89"/>
      <c r="K121" s="88" t="str">
        <f>+$G$82</f>
        <v>-</v>
      </c>
      <c r="L121" s="89"/>
      <c r="Q121" s="42"/>
      <c r="R121" s="43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3"/>
      <c r="AH121" s="42"/>
      <c r="AI121" s="42"/>
      <c r="AJ121" s="42"/>
      <c r="AK121" s="42"/>
    </row>
    <row r="122" spans="2:37" s="41" customFormat="1" ht="11.25">
      <c r="B122" s="47" t="s">
        <v>178</v>
      </c>
      <c r="C122" s="40"/>
      <c r="D122" s="85"/>
      <c r="E122" s="86"/>
      <c r="F122" s="86"/>
      <c r="G122" s="87"/>
      <c r="H122" s="48">
        <f>+$G$53</f>
        <v>0</v>
      </c>
      <c r="I122" s="88" t="str">
        <f t="shared" si="2"/>
        <v>-</v>
      </c>
      <c r="J122" s="89"/>
      <c r="K122" s="88" t="str">
        <f>+$G$83</f>
        <v>-</v>
      </c>
      <c r="L122" s="89"/>
      <c r="Q122" s="42"/>
      <c r="R122" s="43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3"/>
      <c r="AH122" s="42"/>
      <c r="AI122" s="42"/>
      <c r="AJ122" s="42"/>
      <c r="AK122" s="42"/>
    </row>
    <row r="123" spans="2:37" s="41" customFormat="1" ht="11.25">
      <c r="B123" s="47" t="s">
        <v>180</v>
      </c>
      <c r="C123" s="40"/>
      <c r="D123" s="85"/>
      <c r="E123" s="86"/>
      <c r="F123" s="86"/>
      <c r="G123" s="87"/>
      <c r="H123" s="48">
        <f>+$G$54</f>
        <v>0</v>
      </c>
      <c r="I123" s="88" t="str">
        <f t="shared" si="2"/>
        <v>-</v>
      </c>
      <c r="J123" s="89"/>
      <c r="K123" s="88" t="str">
        <f>+$G$84</f>
        <v>-</v>
      </c>
      <c r="L123" s="89"/>
      <c r="Q123" s="42"/>
      <c r="R123" s="43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3"/>
      <c r="AH123" s="42"/>
      <c r="AI123" s="42"/>
      <c r="AJ123" s="42"/>
      <c r="AK123" s="42"/>
    </row>
    <row r="124" spans="2:37" s="41" customFormat="1" ht="11.25">
      <c r="B124" s="47" t="s">
        <v>182</v>
      </c>
      <c r="C124" s="40"/>
      <c r="D124" s="85"/>
      <c r="E124" s="86"/>
      <c r="F124" s="86"/>
      <c r="G124" s="87"/>
      <c r="H124" s="48">
        <f>+$G$55</f>
        <v>0</v>
      </c>
      <c r="I124" s="88" t="str">
        <f t="shared" si="2"/>
        <v>-</v>
      </c>
      <c r="J124" s="89"/>
      <c r="K124" s="88" t="str">
        <f>+$G$85</f>
        <v>-</v>
      </c>
      <c r="L124" s="89"/>
      <c r="Q124" s="42"/>
      <c r="R124" s="43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3"/>
      <c r="AH124" s="42"/>
      <c r="AI124" s="42"/>
      <c r="AJ124" s="42"/>
      <c r="AK124" s="42"/>
    </row>
    <row r="125" spans="2:37" s="41" customFormat="1" ht="11.25">
      <c r="B125" s="47" t="s">
        <v>183</v>
      </c>
      <c r="C125" s="40"/>
      <c r="D125" s="85"/>
      <c r="E125" s="86"/>
      <c r="F125" s="86"/>
      <c r="G125" s="87"/>
      <c r="H125" s="48">
        <f>+$G$56</f>
        <v>0</v>
      </c>
      <c r="I125" s="88" t="str">
        <f t="shared" si="2"/>
        <v>-</v>
      </c>
      <c r="J125" s="89"/>
      <c r="K125" s="88" t="str">
        <f>+$G$86</f>
        <v>-</v>
      </c>
      <c r="L125" s="89"/>
      <c r="Q125" s="42"/>
      <c r="R125" s="43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3"/>
      <c r="AH125" s="42"/>
      <c r="AI125" s="42"/>
      <c r="AJ125" s="42"/>
      <c r="AK125" s="42"/>
    </row>
    <row r="126" spans="2:37" s="41" customFormat="1" ht="11.25">
      <c r="B126" s="47" t="s">
        <v>184</v>
      </c>
      <c r="C126" s="40"/>
      <c r="D126" s="85"/>
      <c r="E126" s="86"/>
      <c r="F126" s="86"/>
      <c r="G126" s="87"/>
      <c r="H126" s="48">
        <f>+$G$57</f>
        <v>0</v>
      </c>
      <c r="I126" s="88" t="str">
        <f t="shared" si="2"/>
        <v>-</v>
      </c>
      <c r="J126" s="89"/>
      <c r="K126" s="88" t="str">
        <f>+$G$87</f>
        <v>-</v>
      </c>
      <c r="L126" s="89"/>
      <c r="Q126" s="42"/>
      <c r="R126" s="43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3"/>
      <c r="AH126" s="42"/>
      <c r="AI126" s="42"/>
      <c r="AJ126" s="42"/>
      <c r="AK126" s="42"/>
    </row>
    <row r="127" spans="2:37" s="41" customFormat="1" ht="11.25">
      <c r="B127" s="47" t="s">
        <v>186</v>
      </c>
      <c r="C127" s="40"/>
      <c r="D127" s="85"/>
      <c r="E127" s="86"/>
      <c r="F127" s="86"/>
      <c r="G127" s="87"/>
      <c r="H127" s="48">
        <f>+$G$58</f>
        <v>0</v>
      </c>
      <c r="I127" s="88" t="str">
        <f t="shared" si="2"/>
        <v>-</v>
      </c>
      <c r="J127" s="89"/>
      <c r="K127" s="88" t="str">
        <f>+$G$88</f>
        <v>-</v>
      </c>
      <c r="L127" s="89"/>
      <c r="Q127" s="42"/>
      <c r="R127" s="43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3"/>
      <c r="AH127" s="42"/>
      <c r="AI127" s="42"/>
      <c r="AJ127" s="42"/>
      <c r="AK127" s="42"/>
    </row>
    <row r="128" spans="2:37" s="41" customFormat="1" ht="11.25">
      <c r="B128" s="47" t="s">
        <v>188</v>
      </c>
      <c r="C128" s="40"/>
      <c r="D128" s="85"/>
      <c r="E128" s="86"/>
      <c r="F128" s="86"/>
      <c r="G128" s="87"/>
      <c r="H128" s="48">
        <f>+$G$59</f>
        <v>0</v>
      </c>
      <c r="I128" s="88" t="str">
        <f t="shared" si="2"/>
        <v>-</v>
      </c>
      <c r="J128" s="89"/>
      <c r="K128" s="88" t="str">
        <f>+$G$89</f>
        <v>-</v>
      </c>
      <c r="L128" s="89"/>
      <c r="Q128" s="42"/>
      <c r="R128" s="43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3"/>
      <c r="AH128" s="42"/>
      <c r="AI128" s="42"/>
      <c r="AJ128" s="42"/>
      <c r="AK128" s="42"/>
    </row>
    <row r="129" spans="2:37" s="41" customFormat="1" ht="11.25">
      <c r="B129" s="47" t="s">
        <v>189</v>
      </c>
      <c r="C129" s="40"/>
      <c r="D129" s="85"/>
      <c r="E129" s="86"/>
      <c r="F129" s="86"/>
      <c r="G129" s="87"/>
      <c r="H129" s="48">
        <f>+$H$52</f>
        <v>0</v>
      </c>
      <c r="I129" s="88" t="str">
        <f t="shared" si="2"/>
        <v>-</v>
      </c>
      <c r="J129" s="89"/>
      <c r="K129" s="88" t="str">
        <f>+$H$82</f>
        <v>-</v>
      </c>
      <c r="L129" s="89"/>
      <c r="Q129" s="42"/>
      <c r="R129" s="43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3"/>
      <c r="AH129" s="42"/>
      <c r="AI129" s="42"/>
      <c r="AJ129" s="42"/>
      <c r="AK129" s="42"/>
    </row>
    <row r="130" spans="2:37" s="41" customFormat="1" ht="11.25">
      <c r="B130" s="47" t="s">
        <v>190</v>
      </c>
      <c r="C130" s="40"/>
      <c r="D130" s="85"/>
      <c r="E130" s="86"/>
      <c r="F130" s="86"/>
      <c r="G130" s="87"/>
      <c r="H130" s="48">
        <f>+$H$53</f>
        <v>0</v>
      </c>
      <c r="I130" s="88" t="str">
        <f t="shared" si="2"/>
        <v>-</v>
      </c>
      <c r="J130" s="89"/>
      <c r="K130" s="88" t="str">
        <f>+$H$83</f>
        <v>-</v>
      </c>
      <c r="L130" s="89"/>
      <c r="Q130" s="42"/>
      <c r="R130" s="43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3"/>
      <c r="AH130" s="42"/>
      <c r="AI130" s="42"/>
      <c r="AJ130" s="42"/>
      <c r="AK130" s="42"/>
    </row>
    <row r="131" spans="2:37" s="41" customFormat="1" ht="11.25">
      <c r="B131" s="47" t="s">
        <v>191</v>
      </c>
      <c r="C131" s="40"/>
      <c r="D131" s="85"/>
      <c r="E131" s="86"/>
      <c r="F131" s="86"/>
      <c r="G131" s="87"/>
      <c r="H131" s="48">
        <f>+$H$54</f>
        <v>0</v>
      </c>
      <c r="I131" s="88" t="str">
        <f t="shared" si="2"/>
        <v>-</v>
      </c>
      <c r="J131" s="89"/>
      <c r="K131" s="88" t="str">
        <f>+$H$84</f>
        <v>-</v>
      </c>
      <c r="L131" s="89"/>
      <c r="Q131" s="42"/>
      <c r="R131" s="43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3"/>
      <c r="AH131" s="42"/>
      <c r="AI131" s="42"/>
      <c r="AJ131" s="42"/>
      <c r="AK131" s="42"/>
    </row>
    <row r="132" spans="2:37" s="41" customFormat="1" ht="11.25">
      <c r="B132" s="47" t="s">
        <v>193</v>
      </c>
      <c r="C132" s="40"/>
      <c r="D132" s="85"/>
      <c r="E132" s="86"/>
      <c r="F132" s="86"/>
      <c r="G132" s="87"/>
      <c r="H132" s="48">
        <f>+$H$55</f>
        <v>0</v>
      </c>
      <c r="I132" s="88" t="str">
        <f t="shared" si="2"/>
        <v>-</v>
      </c>
      <c r="J132" s="89"/>
      <c r="K132" s="88" t="str">
        <f>+$H$85</f>
        <v>-</v>
      </c>
      <c r="L132" s="89"/>
      <c r="Q132" s="42"/>
      <c r="R132" s="43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3"/>
      <c r="AH132" s="42"/>
      <c r="AI132" s="42"/>
      <c r="AJ132" s="42"/>
      <c r="AK132" s="42"/>
    </row>
    <row r="133" spans="2:37" s="41" customFormat="1" ht="11.25">
      <c r="B133" s="47" t="s">
        <v>194</v>
      </c>
      <c r="C133" s="40"/>
      <c r="D133" s="85"/>
      <c r="E133" s="86"/>
      <c r="F133" s="86"/>
      <c r="G133" s="87"/>
      <c r="H133" s="48">
        <f>+$H$56</f>
        <v>0</v>
      </c>
      <c r="I133" s="88" t="str">
        <f t="shared" si="2"/>
        <v>-</v>
      </c>
      <c r="J133" s="89"/>
      <c r="K133" s="88" t="str">
        <f>+$H$86</f>
        <v>-</v>
      </c>
      <c r="L133" s="89"/>
      <c r="Q133" s="42"/>
      <c r="R133" s="43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3"/>
      <c r="AH133" s="42"/>
      <c r="AI133" s="42"/>
      <c r="AJ133" s="42"/>
      <c r="AK133" s="42"/>
    </row>
    <row r="134" spans="2:37" s="41" customFormat="1" ht="11.25">
      <c r="B134" s="47" t="s">
        <v>195</v>
      </c>
      <c r="C134" s="40"/>
      <c r="D134" s="85"/>
      <c r="E134" s="86"/>
      <c r="F134" s="86"/>
      <c r="G134" s="87"/>
      <c r="H134" s="48">
        <f>+$H$57</f>
        <v>0</v>
      </c>
      <c r="I134" s="88" t="str">
        <f t="shared" si="2"/>
        <v>-</v>
      </c>
      <c r="J134" s="89"/>
      <c r="K134" s="88" t="str">
        <f>+$H$87</f>
        <v>-</v>
      </c>
      <c r="L134" s="89"/>
      <c r="Q134" s="42"/>
      <c r="R134" s="43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3"/>
      <c r="AH134" s="42"/>
      <c r="AI134" s="42"/>
      <c r="AJ134" s="42"/>
      <c r="AK134" s="42"/>
    </row>
    <row r="135" spans="2:37" s="41" customFormat="1" ht="11.25">
      <c r="B135" s="47" t="s">
        <v>196</v>
      </c>
      <c r="C135" s="40"/>
      <c r="D135" s="85"/>
      <c r="E135" s="86"/>
      <c r="F135" s="86"/>
      <c r="G135" s="87"/>
      <c r="H135" s="48">
        <f>+$H$58</f>
        <v>0</v>
      </c>
      <c r="I135" s="88" t="str">
        <f t="shared" si="2"/>
        <v>-</v>
      </c>
      <c r="J135" s="89"/>
      <c r="K135" s="88" t="str">
        <f>+$H$88</f>
        <v>-</v>
      </c>
      <c r="L135" s="89"/>
      <c r="Q135" s="42"/>
      <c r="R135" s="43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3"/>
      <c r="AH135" s="42"/>
      <c r="AI135" s="42"/>
      <c r="AJ135" s="42"/>
      <c r="AK135" s="42"/>
    </row>
    <row r="136" spans="2:37" s="41" customFormat="1" ht="11.25">
      <c r="B136" s="47" t="s">
        <v>197</v>
      </c>
      <c r="C136" s="40"/>
      <c r="D136" s="85"/>
      <c r="E136" s="86"/>
      <c r="F136" s="86"/>
      <c r="G136" s="87"/>
      <c r="H136" s="48">
        <f>+$H$59</f>
        <v>0</v>
      </c>
      <c r="I136" s="88" t="str">
        <f t="shared" si="2"/>
        <v>-</v>
      </c>
      <c r="J136" s="89"/>
      <c r="K136" s="88" t="str">
        <f>+$H$89</f>
        <v>-</v>
      </c>
      <c r="L136" s="89"/>
      <c r="Q136" s="42"/>
      <c r="R136" s="43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3"/>
      <c r="AH136" s="42"/>
      <c r="AI136" s="42"/>
      <c r="AJ136" s="42"/>
      <c r="AK136" s="42"/>
    </row>
    <row r="137" spans="2:37" s="41" customFormat="1" ht="11.25">
      <c r="B137" s="47" t="s">
        <v>198</v>
      </c>
      <c r="C137" s="40"/>
      <c r="D137" s="85"/>
      <c r="E137" s="86"/>
      <c r="F137" s="86"/>
      <c r="G137" s="87"/>
      <c r="H137" s="48">
        <f>+$I$52</f>
        <v>0</v>
      </c>
      <c r="I137" s="88" t="str">
        <f t="shared" si="2"/>
        <v>-</v>
      </c>
      <c r="J137" s="89"/>
      <c r="K137" s="88" t="str">
        <f>+$I$82</f>
        <v>-</v>
      </c>
      <c r="L137" s="89"/>
      <c r="Q137" s="42"/>
      <c r="R137" s="43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3"/>
      <c r="AH137" s="42"/>
      <c r="AI137" s="42"/>
      <c r="AJ137" s="42"/>
      <c r="AK137" s="42"/>
    </row>
    <row r="138" spans="2:37" s="41" customFormat="1" ht="11.25">
      <c r="B138" s="47" t="s">
        <v>199</v>
      </c>
      <c r="C138" s="40"/>
      <c r="D138" s="85"/>
      <c r="E138" s="86"/>
      <c r="F138" s="86"/>
      <c r="G138" s="87"/>
      <c r="H138" s="48">
        <f>+$I$53</f>
        <v>0</v>
      </c>
      <c r="I138" s="88" t="str">
        <f t="shared" si="2"/>
        <v>-</v>
      </c>
      <c r="J138" s="89"/>
      <c r="K138" s="88" t="str">
        <f>+$I$83</f>
        <v>-</v>
      </c>
      <c r="L138" s="89"/>
      <c r="Q138" s="42"/>
      <c r="R138" s="43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3"/>
      <c r="AH138" s="42"/>
      <c r="AI138" s="42"/>
      <c r="AJ138" s="42"/>
      <c r="AK138" s="42"/>
    </row>
    <row r="139" spans="2:37" s="41" customFormat="1" ht="11.25">
      <c r="B139" s="47" t="s">
        <v>200</v>
      </c>
      <c r="C139" s="40"/>
      <c r="D139" s="85"/>
      <c r="E139" s="86"/>
      <c r="F139" s="86"/>
      <c r="G139" s="87"/>
      <c r="H139" s="48">
        <f>+$I$54</f>
        <v>0</v>
      </c>
      <c r="I139" s="88" t="str">
        <f t="shared" si="2"/>
        <v>-</v>
      </c>
      <c r="J139" s="89"/>
      <c r="K139" s="88" t="str">
        <f>+$I$84</f>
        <v>-</v>
      </c>
      <c r="L139" s="89"/>
      <c r="Q139" s="42"/>
      <c r="R139" s="43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3"/>
      <c r="AH139" s="42"/>
      <c r="AI139" s="42"/>
      <c r="AJ139" s="42"/>
      <c r="AK139" s="42"/>
    </row>
    <row r="140" spans="2:37" s="41" customFormat="1" ht="11.25">
      <c r="B140" s="47" t="s">
        <v>201</v>
      </c>
      <c r="C140" s="40"/>
      <c r="D140" s="85"/>
      <c r="E140" s="86"/>
      <c r="F140" s="86"/>
      <c r="G140" s="87"/>
      <c r="H140" s="48">
        <f>+$I$55</f>
        <v>0</v>
      </c>
      <c r="I140" s="88" t="str">
        <f t="shared" si="2"/>
        <v>-</v>
      </c>
      <c r="J140" s="89"/>
      <c r="K140" s="88" t="str">
        <f>+$I$85</f>
        <v>-</v>
      </c>
      <c r="L140" s="89"/>
      <c r="Q140" s="42"/>
      <c r="R140" s="43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3"/>
      <c r="AH140" s="42"/>
      <c r="AI140" s="42"/>
      <c r="AJ140" s="42"/>
      <c r="AK140" s="42"/>
    </row>
    <row r="141" spans="2:37" s="41" customFormat="1" ht="11.25">
      <c r="B141" s="47" t="s">
        <v>202</v>
      </c>
      <c r="C141" s="40"/>
      <c r="D141" s="85"/>
      <c r="E141" s="86"/>
      <c r="F141" s="86"/>
      <c r="G141" s="87"/>
      <c r="H141" s="48">
        <f>+$I$56</f>
        <v>0</v>
      </c>
      <c r="I141" s="88" t="str">
        <f t="shared" si="2"/>
        <v>-</v>
      </c>
      <c r="J141" s="89"/>
      <c r="K141" s="88" t="str">
        <f>+$I$86</f>
        <v>-</v>
      </c>
      <c r="L141" s="89"/>
      <c r="Q141" s="42"/>
      <c r="R141" s="43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3"/>
      <c r="AH141" s="42"/>
      <c r="AI141" s="42"/>
      <c r="AJ141" s="42"/>
      <c r="AK141" s="42"/>
    </row>
    <row r="142" spans="2:37" s="41" customFormat="1" ht="11.25">
      <c r="B142" s="47" t="s">
        <v>203</v>
      </c>
      <c r="C142" s="40"/>
      <c r="D142" s="85"/>
      <c r="E142" s="86"/>
      <c r="F142" s="86"/>
      <c r="G142" s="87"/>
      <c r="H142" s="48">
        <f>+$I$57</f>
        <v>0</v>
      </c>
      <c r="I142" s="88" t="str">
        <f t="shared" si="2"/>
        <v>-</v>
      </c>
      <c r="J142" s="89"/>
      <c r="K142" s="88" t="str">
        <f>+$I$87</f>
        <v>-</v>
      </c>
      <c r="L142" s="89"/>
      <c r="Q142" s="42"/>
      <c r="R142" s="43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3"/>
      <c r="AH142" s="42"/>
      <c r="AI142" s="42"/>
      <c r="AJ142" s="42"/>
      <c r="AK142" s="42"/>
    </row>
    <row r="143" spans="2:37" s="41" customFormat="1" ht="11.25">
      <c r="B143" s="47" t="s">
        <v>204</v>
      </c>
      <c r="C143" s="40"/>
      <c r="D143" s="85"/>
      <c r="E143" s="86"/>
      <c r="F143" s="86"/>
      <c r="G143" s="87"/>
      <c r="H143" s="48">
        <f>+$I$58</f>
        <v>0</v>
      </c>
      <c r="I143" s="88" t="str">
        <f t="shared" si="2"/>
        <v>-</v>
      </c>
      <c r="J143" s="89"/>
      <c r="K143" s="88" t="str">
        <f>+$I$88</f>
        <v>-</v>
      </c>
      <c r="L143" s="89"/>
      <c r="Q143" s="42"/>
      <c r="R143" s="43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3"/>
      <c r="AH143" s="42"/>
      <c r="AI143" s="42"/>
      <c r="AJ143" s="42"/>
      <c r="AK143" s="42"/>
    </row>
    <row r="144" spans="2:37" s="41" customFormat="1" ht="11.25">
      <c r="B144" s="47" t="s">
        <v>205</v>
      </c>
      <c r="C144" s="40"/>
      <c r="D144" s="85"/>
      <c r="E144" s="86"/>
      <c r="F144" s="86"/>
      <c r="G144" s="87"/>
      <c r="H144" s="48">
        <f>+$I$59</f>
        <v>0</v>
      </c>
      <c r="I144" s="88" t="str">
        <f t="shared" si="2"/>
        <v>-</v>
      </c>
      <c r="J144" s="89"/>
      <c r="K144" s="88" t="str">
        <f>+$I$89</f>
        <v>-</v>
      </c>
      <c r="L144" s="89"/>
      <c r="Q144" s="42"/>
      <c r="R144" s="43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3"/>
      <c r="AH144" s="42"/>
      <c r="AI144" s="42"/>
      <c r="AJ144" s="42"/>
      <c r="AK144" s="42"/>
    </row>
    <row r="145" spans="2:37" s="41" customFormat="1" ht="11.25">
      <c r="B145" s="47" t="s">
        <v>206</v>
      </c>
      <c r="C145" s="40"/>
      <c r="D145" s="85"/>
      <c r="E145" s="86"/>
      <c r="F145" s="86"/>
      <c r="G145" s="87"/>
      <c r="H145" s="48">
        <f>+$J$52</f>
        <v>0</v>
      </c>
      <c r="I145" s="88" t="str">
        <f t="shared" si="2"/>
        <v>-</v>
      </c>
      <c r="J145" s="89"/>
      <c r="K145" s="88" t="str">
        <f>+$J$82</f>
        <v>-</v>
      </c>
      <c r="L145" s="89"/>
      <c r="Q145" s="42"/>
      <c r="R145" s="43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3"/>
      <c r="AH145" s="42"/>
      <c r="AI145" s="42"/>
      <c r="AJ145" s="42"/>
      <c r="AK145" s="42"/>
    </row>
    <row r="146" spans="2:37" s="41" customFormat="1" ht="11.25">
      <c r="B146" s="47" t="s">
        <v>207</v>
      </c>
      <c r="C146" s="40"/>
      <c r="D146" s="85"/>
      <c r="E146" s="86"/>
      <c r="F146" s="86"/>
      <c r="G146" s="87"/>
      <c r="H146" s="48">
        <f>+$J$53</f>
        <v>0</v>
      </c>
      <c r="I146" s="88" t="str">
        <f t="shared" si="2"/>
        <v>-</v>
      </c>
      <c r="J146" s="89"/>
      <c r="K146" s="88" t="str">
        <f>+$J$83</f>
        <v>-</v>
      </c>
      <c r="L146" s="89"/>
      <c r="Q146" s="42"/>
      <c r="R146" s="43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3"/>
      <c r="AH146" s="42"/>
      <c r="AI146" s="42"/>
      <c r="AJ146" s="42"/>
      <c r="AK146" s="42"/>
    </row>
    <row r="147" spans="2:37" s="41" customFormat="1" ht="11.25">
      <c r="B147" s="47" t="s">
        <v>208</v>
      </c>
      <c r="C147" s="40"/>
      <c r="D147" s="85"/>
      <c r="E147" s="86"/>
      <c r="F147" s="86"/>
      <c r="G147" s="87"/>
      <c r="H147" s="48">
        <f>+$J$54</f>
        <v>0</v>
      </c>
      <c r="I147" s="88" t="str">
        <f t="shared" si="2"/>
        <v>-</v>
      </c>
      <c r="J147" s="89"/>
      <c r="K147" s="88" t="str">
        <f>+$J$84</f>
        <v>-</v>
      </c>
      <c r="L147" s="89"/>
      <c r="Q147" s="42"/>
      <c r="R147" s="43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3"/>
      <c r="AH147" s="42"/>
      <c r="AI147" s="42"/>
      <c r="AJ147" s="42"/>
      <c r="AK147" s="42"/>
    </row>
    <row r="148" spans="2:37" s="41" customFormat="1" ht="11.25">
      <c r="B148" s="47" t="s">
        <v>209</v>
      </c>
      <c r="C148" s="40"/>
      <c r="D148" s="85"/>
      <c r="E148" s="86"/>
      <c r="F148" s="86"/>
      <c r="G148" s="87"/>
      <c r="H148" s="48">
        <f>+$J$55</f>
        <v>0</v>
      </c>
      <c r="I148" s="88" t="str">
        <f t="shared" si="2"/>
        <v>-</v>
      </c>
      <c r="J148" s="89"/>
      <c r="K148" s="88" t="str">
        <f>+$J$85</f>
        <v>-</v>
      </c>
      <c r="L148" s="89"/>
      <c r="Q148" s="42"/>
      <c r="R148" s="43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3"/>
      <c r="AH148" s="42"/>
      <c r="AI148" s="42"/>
      <c r="AJ148" s="42"/>
      <c r="AK148" s="42"/>
    </row>
    <row r="149" spans="2:37" s="41" customFormat="1" ht="11.25">
      <c r="B149" s="47" t="s">
        <v>210</v>
      </c>
      <c r="C149" s="40"/>
      <c r="D149" s="85"/>
      <c r="E149" s="86"/>
      <c r="F149" s="86"/>
      <c r="G149" s="87"/>
      <c r="H149" s="48">
        <f>+$J$56</f>
        <v>0</v>
      </c>
      <c r="I149" s="88" t="str">
        <f t="shared" si="2"/>
        <v>-</v>
      </c>
      <c r="J149" s="89"/>
      <c r="K149" s="88" t="str">
        <f>+$J$86</f>
        <v>-</v>
      </c>
      <c r="L149" s="89"/>
      <c r="Q149" s="42"/>
      <c r="R149" s="43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3"/>
      <c r="AH149" s="42"/>
      <c r="AI149" s="42"/>
      <c r="AJ149" s="42"/>
      <c r="AK149" s="42"/>
    </row>
    <row r="150" spans="2:37" s="41" customFormat="1" ht="11.25">
      <c r="B150" s="47" t="s">
        <v>211</v>
      </c>
      <c r="C150" s="40"/>
      <c r="D150" s="85"/>
      <c r="E150" s="86"/>
      <c r="F150" s="86"/>
      <c r="G150" s="87"/>
      <c r="H150" s="48">
        <f>+$J$57</f>
        <v>0</v>
      </c>
      <c r="I150" s="88" t="str">
        <f t="shared" si="2"/>
        <v>-</v>
      </c>
      <c r="J150" s="89"/>
      <c r="K150" s="88" t="str">
        <f>+$J$87</f>
        <v>-</v>
      </c>
      <c r="L150" s="89"/>
      <c r="Q150" s="42"/>
      <c r="R150" s="43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3"/>
      <c r="AH150" s="42"/>
      <c r="AI150" s="42"/>
      <c r="AJ150" s="42"/>
      <c r="AK150" s="42"/>
    </row>
    <row r="151" spans="2:37" s="41" customFormat="1" ht="11.25">
      <c r="B151" s="47" t="s">
        <v>212</v>
      </c>
      <c r="C151" s="40"/>
      <c r="D151" s="85"/>
      <c r="E151" s="86"/>
      <c r="F151" s="86"/>
      <c r="G151" s="87"/>
      <c r="H151" s="48">
        <f>+$J$58</f>
        <v>0</v>
      </c>
      <c r="I151" s="88" t="str">
        <f t="shared" si="2"/>
        <v>-</v>
      </c>
      <c r="J151" s="89"/>
      <c r="K151" s="88" t="str">
        <f>+$J$88</f>
        <v>-</v>
      </c>
      <c r="L151" s="89"/>
      <c r="Q151" s="42"/>
      <c r="R151" s="43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3"/>
      <c r="AH151" s="42"/>
      <c r="AI151" s="42"/>
      <c r="AJ151" s="42"/>
      <c r="AK151" s="42"/>
    </row>
    <row r="152" spans="2:37" s="41" customFormat="1" ht="11.25">
      <c r="B152" s="47" t="s">
        <v>213</v>
      </c>
      <c r="C152" s="40"/>
      <c r="D152" s="85"/>
      <c r="E152" s="86"/>
      <c r="F152" s="86"/>
      <c r="G152" s="87"/>
      <c r="H152" s="48">
        <f>+$J$59</f>
        <v>0</v>
      </c>
      <c r="I152" s="88" t="str">
        <f t="shared" si="2"/>
        <v>-</v>
      </c>
      <c r="J152" s="89"/>
      <c r="K152" s="88" t="str">
        <f>+$J$89</f>
        <v>-</v>
      </c>
      <c r="L152" s="89"/>
      <c r="Q152" s="42"/>
      <c r="R152" s="43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3"/>
      <c r="AH152" s="42"/>
      <c r="AI152" s="42"/>
      <c r="AJ152" s="42"/>
      <c r="AK152" s="42"/>
    </row>
    <row r="153" spans="2:37" s="41" customFormat="1" ht="11.25" customHeight="1">
      <c r="B153" s="40" t="s">
        <v>217</v>
      </c>
      <c r="C153" s="40"/>
      <c r="D153" s="41" t="s">
        <v>218</v>
      </c>
      <c r="H153" s="41" t="s">
        <v>219</v>
      </c>
      <c r="I153" s="84" t="s">
        <v>220</v>
      </c>
      <c r="J153" s="84"/>
      <c r="K153" s="41" t="s">
        <v>221</v>
      </c>
      <c r="Q153" s="42"/>
      <c r="R153" s="43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3"/>
      <c r="AH153" s="45" t="s">
        <v>222</v>
      </c>
      <c r="AI153" s="46">
        <f>+$K$54</f>
        <v>0</v>
      </c>
      <c r="AJ153" s="42"/>
      <c r="AK153" s="42"/>
    </row>
    <row r="154" spans="2:37" s="41" customFormat="1" ht="11.25">
      <c r="B154" s="47" t="s">
        <v>215</v>
      </c>
      <c r="C154" s="40"/>
      <c r="D154" s="85"/>
      <c r="E154" s="86"/>
      <c r="F154" s="86"/>
      <c r="G154" s="87"/>
      <c r="H154" s="48">
        <f>+$K$52</f>
        <v>0</v>
      </c>
      <c r="I154" s="88" t="str">
        <f aca="true" t="shared" si="3" ref="I154:I193">+IF(K154="-","-",(H154*0.4)/(AVERAGE($V$50,$V$51)*0.4))</f>
        <v>-</v>
      </c>
      <c r="J154" s="89"/>
      <c r="K154" s="88" t="str">
        <f>+$K$82</f>
        <v>-</v>
      </c>
      <c r="L154" s="89"/>
      <c r="Q154" s="42"/>
      <c r="R154" s="43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3"/>
      <c r="AH154" s="42"/>
      <c r="AI154" s="42"/>
      <c r="AJ154" s="42"/>
      <c r="AK154" s="42"/>
    </row>
    <row r="155" spans="2:37" s="41" customFormat="1" ht="11.25">
      <c r="B155" s="47" t="s">
        <v>216</v>
      </c>
      <c r="C155" s="40"/>
      <c r="D155" s="85"/>
      <c r="E155" s="86"/>
      <c r="F155" s="86"/>
      <c r="G155" s="87"/>
      <c r="H155" s="48">
        <f>+$K$53</f>
        <v>0</v>
      </c>
      <c r="I155" s="88" t="str">
        <f t="shared" si="3"/>
        <v>-</v>
      </c>
      <c r="J155" s="89"/>
      <c r="K155" s="88" t="str">
        <f>+$K$83</f>
        <v>-</v>
      </c>
      <c r="L155" s="89"/>
      <c r="Q155" s="42"/>
      <c r="R155" s="43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3"/>
      <c r="AH155" s="42"/>
      <c r="AI155" s="42"/>
      <c r="AJ155" s="42"/>
      <c r="AK155" s="42"/>
    </row>
    <row r="156" spans="2:37" s="41" customFormat="1" ht="11.25">
      <c r="B156" s="47" t="s">
        <v>222</v>
      </c>
      <c r="C156" s="40"/>
      <c r="D156" s="85"/>
      <c r="E156" s="86"/>
      <c r="F156" s="86"/>
      <c r="G156" s="87"/>
      <c r="H156" s="48">
        <f>+$K$54</f>
        <v>0</v>
      </c>
      <c r="I156" s="88" t="str">
        <f t="shared" si="3"/>
        <v>-</v>
      </c>
      <c r="J156" s="89"/>
      <c r="K156" s="88" t="str">
        <f>+$K$84</f>
        <v>-</v>
      </c>
      <c r="L156" s="89"/>
      <c r="Q156" s="42"/>
      <c r="R156" s="43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3"/>
      <c r="AH156" s="42"/>
      <c r="AI156" s="42"/>
      <c r="AJ156" s="42"/>
      <c r="AK156" s="42"/>
    </row>
    <row r="157" spans="2:37" s="41" customFormat="1" ht="11.25">
      <c r="B157" s="47" t="s">
        <v>223</v>
      </c>
      <c r="C157" s="40"/>
      <c r="D157" s="85"/>
      <c r="E157" s="86"/>
      <c r="F157" s="86"/>
      <c r="G157" s="87"/>
      <c r="H157" s="48">
        <f>+$K$55</f>
        <v>0</v>
      </c>
      <c r="I157" s="88" t="str">
        <f t="shared" si="3"/>
        <v>-</v>
      </c>
      <c r="J157" s="89"/>
      <c r="K157" s="88" t="str">
        <f>+$K$85</f>
        <v>-</v>
      </c>
      <c r="L157" s="89"/>
      <c r="Q157" s="42"/>
      <c r="R157" s="43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3"/>
      <c r="AH157" s="42"/>
      <c r="AI157" s="42"/>
      <c r="AJ157" s="42"/>
      <c r="AK157" s="42"/>
    </row>
    <row r="158" spans="2:37" s="41" customFormat="1" ht="11.25">
      <c r="B158" s="47" t="s">
        <v>224</v>
      </c>
      <c r="C158" s="40"/>
      <c r="D158" s="85"/>
      <c r="E158" s="86"/>
      <c r="F158" s="86"/>
      <c r="G158" s="87"/>
      <c r="H158" s="48">
        <f>+$K$56</f>
        <v>0</v>
      </c>
      <c r="I158" s="88" t="str">
        <f t="shared" si="3"/>
        <v>-</v>
      </c>
      <c r="J158" s="89"/>
      <c r="K158" s="88" t="str">
        <f>+$K$86</f>
        <v>-</v>
      </c>
      <c r="L158" s="89"/>
      <c r="Q158" s="42"/>
      <c r="R158" s="43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3"/>
      <c r="AH158" s="42"/>
      <c r="AI158" s="42"/>
      <c r="AJ158" s="42"/>
      <c r="AK158" s="42"/>
    </row>
    <row r="159" spans="2:37" s="41" customFormat="1" ht="11.25">
      <c r="B159" s="47" t="s">
        <v>225</v>
      </c>
      <c r="C159" s="40"/>
      <c r="D159" s="85"/>
      <c r="E159" s="86"/>
      <c r="F159" s="86"/>
      <c r="G159" s="87"/>
      <c r="H159" s="48">
        <f>+$K$57</f>
        <v>0</v>
      </c>
      <c r="I159" s="88" t="str">
        <f t="shared" si="3"/>
        <v>-</v>
      </c>
      <c r="J159" s="89"/>
      <c r="K159" s="88" t="str">
        <f>+$K$87</f>
        <v>-</v>
      </c>
      <c r="L159" s="89"/>
      <c r="Q159" s="42"/>
      <c r="R159" s="43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3"/>
      <c r="AH159" s="42"/>
      <c r="AI159" s="42"/>
      <c r="AJ159" s="42"/>
      <c r="AK159" s="42"/>
    </row>
    <row r="160" spans="2:37" s="41" customFormat="1" ht="11.25">
      <c r="B160" s="47" t="s">
        <v>226</v>
      </c>
      <c r="C160" s="40"/>
      <c r="D160" s="85"/>
      <c r="E160" s="86"/>
      <c r="F160" s="86"/>
      <c r="G160" s="87"/>
      <c r="H160" s="48">
        <f>+$K$58</f>
        <v>0</v>
      </c>
      <c r="I160" s="88" t="str">
        <f t="shared" si="3"/>
        <v>-</v>
      </c>
      <c r="J160" s="89"/>
      <c r="K160" s="88" t="str">
        <f>+$K$88</f>
        <v>-</v>
      </c>
      <c r="L160" s="89"/>
      <c r="Q160" s="42"/>
      <c r="R160" s="43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3"/>
      <c r="AH160" s="42"/>
      <c r="AI160" s="42"/>
      <c r="AJ160" s="42"/>
      <c r="AK160" s="42"/>
    </row>
    <row r="161" spans="2:37" s="41" customFormat="1" ht="11.25">
      <c r="B161" s="47" t="s">
        <v>227</v>
      </c>
      <c r="C161" s="40"/>
      <c r="D161" s="85"/>
      <c r="E161" s="86"/>
      <c r="F161" s="86"/>
      <c r="G161" s="87"/>
      <c r="H161" s="48">
        <f>+$K$59</f>
        <v>0</v>
      </c>
      <c r="I161" s="88" t="str">
        <f t="shared" si="3"/>
        <v>-</v>
      </c>
      <c r="J161" s="89"/>
      <c r="K161" s="88" t="str">
        <f>+$K$89</f>
        <v>-</v>
      </c>
      <c r="L161" s="89"/>
      <c r="Q161" s="42"/>
      <c r="R161" s="43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3"/>
      <c r="AH161" s="42"/>
      <c r="AI161" s="42"/>
      <c r="AJ161" s="42"/>
      <c r="AK161" s="42"/>
    </row>
    <row r="162" spans="2:37" s="41" customFormat="1" ht="11.25">
      <c r="B162" s="47" t="s">
        <v>228</v>
      </c>
      <c r="C162" s="40"/>
      <c r="D162" s="85"/>
      <c r="E162" s="86"/>
      <c r="F162" s="86"/>
      <c r="G162" s="87"/>
      <c r="H162" s="48">
        <f>+$L$52</f>
        <v>0</v>
      </c>
      <c r="I162" s="88" t="str">
        <f t="shared" si="3"/>
        <v>-</v>
      </c>
      <c r="J162" s="89"/>
      <c r="K162" s="88" t="str">
        <f>+$L$82</f>
        <v>-</v>
      </c>
      <c r="L162" s="89"/>
      <c r="Q162" s="42"/>
      <c r="R162" s="43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3"/>
      <c r="AH162" s="42"/>
      <c r="AI162" s="42"/>
      <c r="AJ162" s="42"/>
      <c r="AK162" s="42"/>
    </row>
    <row r="163" spans="2:37" s="41" customFormat="1" ht="11.25">
      <c r="B163" s="47" t="s">
        <v>229</v>
      </c>
      <c r="C163" s="40"/>
      <c r="D163" s="85"/>
      <c r="E163" s="86"/>
      <c r="F163" s="86"/>
      <c r="G163" s="87"/>
      <c r="H163" s="48">
        <f>+$L$53</f>
        <v>0</v>
      </c>
      <c r="I163" s="88" t="str">
        <f t="shared" si="3"/>
        <v>-</v>
      </c>
      <c r="J163" s="89"/>
      <c r="K163" s="88" t="str">
        <f>+$L$83</f>
        <v>-</v>
      </c>
      <c r="L163" s="89"/>
      <c r="Q163" s="42"/>
      <c r="R163" s="43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3"/>
      <c r="AH163" s="42"/>
      <c r="AI163" s="42"/>
      <c r="AJ163" s="42"/>
      <c r="AK163" s="42"/>
    </row>
    <row r="164" spans="2:37" s="41" customFormat="1" ht="11.25">
      <c r="B164" s="47" t="s">
        <v>230</v>
      </c>
      <c r="C164" s="40"/>
      <c r="D164" s="85"/>
      <c r="E164" s="86"/>
      <c r="F164" s="86"/>
      <c r="G164" s="87"/>
      <c r="H164" s="48">
        <f>+$L$54</f>
        <v>0</v>
      </c>
      <c r="I164" s="88" t="str">
        <f t="shared" si="3"/>
        <v>-</v>
      </c>
      <c r="J164" s="89"/>
      <c r="K164" s="88" t="str">
        <f>+$L$84</f>
        <v>-</v>
      </c>
      <c r="L164" s="89"/>
      <c r="Q164" s="42"/>
      <c r="R164" s="43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3"/>
      <c r="AH164" s="42"/>
      <c r="AI164" s="42"/>
      <c r="AJ164" s="42"/>
      <c r="AK164" s="42"/>
    </row>
    <row r="165" spans="2:37" s="41" customFormat="1" ht="11.25">
      <c r="B165" s="47" t="s">
        <v>231</v>
      </c>
      <c r="C165" s="40"/>
      <c r="D165" s="85"/>
      <c r="E165" s="86"/>
      <c r="F165" s="86"/>
      <c r="G165" s="87"/>
      <c r="H165" s="48">
        <f>+$L$55</f>
        <v>0</v>
      </c>
      <c r="I165" s="88" t="str">
        <f t="shared" si="3"/>
        <v>-</v>
      </c>
      <c r="J165" s="89"/>
      <c r="K165" s="88" t="str">
        <f>+$L$85</f>
        <v>-</v>
      </c>
      <c r="L165" s="89"/>
      <c r="Q165" s="42"/>
      <c r="R165" s="43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3"/>
      <c r="AH165" s="42"/>
      <c r="AI165" s="42"/>
      <c r="AJ165" s="42"/>
      <c r="AK165" s="42"/>
    </row>
    <row r="166" spans="2:37" s="41" customFormat="1" ht="11.25">
      <c r="B166" s="47" t="s">
        <v>232</v>
      </c>
      <c r="C166" s="40"/>
      <c r="D166" s="85"/>
      <c r="E166" s="86"/>
      <c r="F166" s="86"/>
      <c r="G166" s="87"/>
      <c r="H166" s="48">
        <f>+$L$56</f>
        <v>0</v>
      </c>
      <c r="I166" s="88" t="str">
        <f t="shared" si="3"/>
        <v>-</v>
      </c>
      <c r="J166" s="89"/>
      <c r="K166" s="88" t="str">
        <f>+$L$86</f>
        <v>-</v>
      </c>
      <c r="L166" s="89"/>
      <c r="Q166" s="42"/>
      <c r="R166" s="43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3"/>
      <c r="AH166" s="42"/>
      <c r="AI166" s="42"/>
      <c r="AJ166" s="42"/>
      <c r="AK166" s="42"/>
    </row>
    <row r="167" spans="2:37" s="41" customFormat="1" ht="11.25">
      <c r="B167" s="47" t="s">
        <v>233</v>
      </c>
      <c r="C167" s="40"/>
      <c r="D167" s="85"/>
      <c r="E167" s="86"/>
      <c r="F167" s="86"/>
      <c r="G167" s="87"/>
      <c r="H167" s="48">
        <f>+$L$57</f>
        <v>0</v>
      </c>
      <c r="I167" s="88" t="str">
        <f t="shared" si="3"/>
        <v>-</v>
      </c>
      <c r="J167" s="89"/>
      <c r="K167" s="88" t="str">
        <f>+$L$87</f>
        <v>-</v>
      </c>
      <c r="L167" s="89"/>
      <c r="Q167" s="42"/>
      <c r="R167" s="43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3"/>
      <c r="AH167" s="42"/>
      <c r="AI167" s="42"/>
      <c r="AJ167" s="42"/>
      <c r="AK167" s="42"/>
    </row>
    <row r="168" spans="2:37" s="41" customFormat="1" ht="11.25">
      <c r="B168" s="47" t="s">
        <v>234</v>
      </c>
      <c r="C168" s="40"/>
      <c r="D168" s="85"/>
      <c r="E168" s="86"/>
      <c r="F168" s="86"/>
      <c r="G168" s="87"/>
      <c r="H168" s="48">
        <f>+$L$58</f>
        <v>0</v>
      </c>
      <c r="I168" s="88" t="str">
        <f t="shared" si="3"/>
        <v>-</v>
      </c>
      <c r="J168" s="89"/>
      <c r="K168" s="88" t="str">
        <f>+$L$88</f>
        <v>-</v>
      </c>
      <c r="L168" s="89"/>
      <c r="Q168" s="42"/>
      <c r="R168" s="43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3"/>
      <c r="AH168" s="42"/>
      <c r="AI168" s="42"/>
      <c r="AJ168" s="42"/>
      <c r="AK168" s="42"/>
    </row>
    <row r="169" spans="2:37" s="41" customFormat="1" ht="11.25">
      <c r="B169" s="47" t="s">
        <v>235</v>
      </c>
      <c r="C169" s="40"/>
      <c r="D169" s="85"/>
      <c r="E169" s="86"/>
      <c r="F169" s="86"/>
      <c r="G169" s="87"/>
      <c r="H169" s="48">
        <f>+$L$59</f>
        <v>0</v>
      </c>
      <c r="I169" s="88" t="str">
        <f t="shared" si="3"/>
        <v>-</v>
      </c>
      <c r="J169" s="89"/>
      <c r="K169" s="88" t="str">
        <f>+$L$89</f>
        <v>-</v>
      </c>
      <c r="L169" s="89"/>
      <c r="Q169" s="42"/>
      <c r="R169" s="43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3"/>
      <c r="AH169" s="42"/>
      <c r="AI169" s="42"/>
      <c r="AJ169" s="42"/>
      <c r="AK169" s="42"/>
    </row>
    <row r="170" spans="2:37" s="41" customFormat="1" ht="11.25">
      <c r="B170" s="47" t="s">
        <v>7</v>
      </c>
      <c r="C170" s="40"/>
      <c r="D170" s="85"/>
      <c r="E170" s="86"/>
      <c r="F170" s="86"/>
      <c r="G170" s="87"/>
      <c r="H170" s="48">
        <f>+$M$52</f>
        <v>0</v>
      </c>
      <c r="I170" s="88" t="str">
        <f t="shared" si="3"/>
        <v>-</v>
      </c>
      <c r="J170" s="89"/>
      <c r="K170" s="88" t="str">
        <f>+$M$82</f>
        <v>-</v>
      </c>
      <c r="L170" s="89"/>
      <c r="Q170" s="42"/>
      <c r="R170" s="43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3"/>
      <c r="AH170" s="42"/>
      <c r="AI170" s="42"/>
      <c r="AJ170" s="42"/>
      <c r="AK170" s="42"/>
    </row>
    <row r="171" spans="2:37" s="41" customFormat="1" ht="11.25">
      <c r="B171" s="47" t="s">
        <v>8</v>
      </c>
      <c r="C171" s="40"/>
      <c r="D171" s="85"/>
      <c r="E171" s="86"/>
      <c r="F171" s="86"/>
      <c r="G171" s="87"/>
      <c r="H171" s="48">
        <f>+$M$53</f>
        <v>0</v>
      </c>
      <c r="I171" s="88" t="str">
        <f t="shared" si="3"/>
        <v>-</v>
      </c>
      <c r="J171" s="89"/>
      <c r="K171" s="88" t="str">
        <f>+$M$83</f>
        <v>-</v>
      </c>
      <c r="L171" s="89"/>
      <c r="Q171" s="42"/>
      <c r="R171" s="43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3"/>
      <c r="AH171" s="42"/>
      <c r="AI171" s="42"/>
      <c r="AJ171" s="42"/>
      <c r="AK171" s="42"/>
    </row>
    <row r="172" spans="2:37" s="41" customFormat="1" ht="11.25">
      <c r="B172" s="47" t="s">
        <v>9</v>
      </c>
      <c r="C172" s="40"/>
      <c r="D172" s="85"/>
      <c r="E172" s="86"/>
      <c r="F172" s="86"/>
      <c r="G172" s="87"/>
      <c r="H172" s="48">
        <f>+$M$54</f>
        <v>0</v>
      </c>
      <c r="I172" s="88" t="str">
        <f t="shared" si="3"/>
        <v>-</v>
      </c>
      <c r="J172" s="89"/>
      <c r="K172" s="88" t="str">
        <f>+$M$84</f>
        <v>-</v>
      </c>
      <c r="L172" s="89"/>
      <c r="Q172" s="42"/>
      <c r="R172" s="43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3"/>
      <c r="AH172" s="42"/>
      <c r="AI172" s="42"/>
      <c r="AJ172" s="42"/>
      <c r="AK172" s="42"/>
    </row>
    <row r="173" spans="2:37" s="41" customFormat="1" ht="11.25">
      <c r="B173" s="47" t="s">
        <v>10</v>
      </c>
      <c r="C173" s="40"/>
      <c r="D173" s="85"/>
      <c r="E173" s="86"/>
      <c r="F173" s="86"/>
      <c r="G173" s="87"/>
      <c r="H173" s="48">
        <f>+$M$55</f>
        <v>0</v>
      </c>
      <c r="I173" s="88" t="str">
        <f t="shared" si="3"/>
        <v>-</v>
      </c>
      <c r="J173" s="89"/>
      <c r="K173" s="88" t="str">
        <f>+$M$85</f>
        <v>-</v>
      </c>
      <c r="L173" s="89"/>
      <c r="Q173" s="42"/>
      <c r="R173" s="43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3"/>
      <c r="AH173" s="42"/>
      <c r="AI173" s="42"/>
      <c r="AJ173" s="42"/>
      <c r="AK173" s="42"/>
    </row>
    <row r="174" spans="2:37" s="41" customFormat="1" ht="11.25">
      <c r="B174" s="47" t="s">
        <v>11</v>
      </c>
      <c r="C174" s="40"/>
      <c r="D174" s="85"/>
      <c r="E174" s="86"/>
      <c r="F174" s="86"/>
      <c r="G174" s="87"/>
      <c r="H174" s="48">
        <f>+$M$56</f>
        <v>0</v>
      </c>
      <c r="I174" s="88" t="str">
        <f t="shared" si="3"/>
        <v>-</v>
      </c>
      <c r="J174" s="89"/>
      <c r="K174" s="88" t="str">
        <f>+$M$86</f>
        <v>-</v>
      </c>
      <c r="L174" s="89"/>
      <c r="Q174" s="42"/>
      <c r="R174" s="43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3"/>
      <c r="AH174" s="42"/>
      <c r="AI174" s="42"/>
      <c r="AJ174" s="42"/>
      <c r="AK174" s="42"/>
    </row>
    <row r="175" spans="2:37" s="41" customFormat="1" ht="11.25">
      <c r="B175" s="47" t="s">
        <v>12</v>
      </c>
      <c r="C175" s="40"/>
      <c r="D175" s="85"/>
      <c r="E175" s="86"/>
      <c r="F175" s="86"/>
      <c r="G175" s="87"/>
      <c r="H175" s="48">
        <f>+$M$57</f>
        <v>0</v>
      </c>
      <c r="I175" s="88" t="str">
        <f t="shared" si="3"/>
        <v>-</v>
      </c>
      <c r="J175" s="89"/>
      <c r="K175" s="88" t="str">
        <f>+$M$87</f>
        <v>-</v>
      </c>
      <c r="L175" s="89"/>
      <c r="Q175" s="42"/>
      <c r="R175" s="43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3"/>
      <c r="AH175" s="42"/>
      <c r="AI175" s="42"/>
      <c r="AJ175" s="42"/>
      <c r="AK175" s="42"/>
    </row>
    <row r="176" spans="2:37" s="41" customFormat="1" ht="11.25">
      <c r="B176" s="47" t="s">
        <v>14</v>
      </c>
      <c r="C176" s="40"/>
      <c r="D176" s="85"/>
      <c r="E176" s="86"/>
      <c r="F176" s="86"/>
      <c r="G176" s="87"/>
      <c r="H176" s="48">
        <f>+$M$58</f>
        <v>0</v>
      </c>
      <c r="I176" s="88" t="str">
        <f t="shared" si="3"/>
        <v>-</v>
      </c>
      <c r="J176" s="89"/>
      <c r="K176" s="88" t="str">
        <f>+$M$88</f>
        <v>-</v>
      </c>
      <c r="L176" s="89"/>
      <c r="Q176" s="42"/>
      <c r="R176" s="43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3"/>
      <c r="AH176" s="42"/>
      <c r="AI176" s="42"/>
      <c r="AJ176" s="42"/>
      <c r="AK176" s="42"/>
    </row>
    <row r="177" spans="2:37" s="41" customFormat="1" ht="11.25">
      <c r="B177" s="47" t="s">
        <v>17</v>
      </c>
      <c r="C177" s="40"/>
      <c r="D177" s="85"/>
      <c r="E177" s="86"/>
      <c r="F177" s="86"/>
      <c r="G177" s="87"/>
      <c r="H177" s="48">
        <f>+$M$59</f>
        <v>0</v>
      </c>
      <c r="I177" s="88" t="str">
        <f t="shared" si="3"/>
        <v>-</v>
      </c>
      <c r="J177" s="89"/>
      <c r="K177" s="88" t="str">
        <f>+$M$89</f>
        <v>-</v>
      </c>
      <c r="L177" s="89"/>
      <c r="Q177" s="42"/>
      <c r="R177" s="43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3"/>
      <c r="AH177" s="42"/>
      <c r="AI177" s="42"/>
      <c r="AJ177" s="42"/>
      <c r="AK177" s="42"/>
    </row>
    <row r="178" spans="2:37" s="41" customFormat="1" ht="11.25">
      <c r="B178" s="47" t="s">
        <v>18</v>
      </c>
      <c r="C178" s="40"/>
      <c r="D178" s="85"/>
      <c r="E178" s="86"/>
      <c r="F178" s="86"/>
      <c r="G178" s="87"/>
      <c r="H178" s="48">
        <f>+$N$52</f>
        <v>0</v>
      </c>
      <c r="I178" s="88" t="str">
        <f t="shared" si="3"/>
        <v>-</v>
      </c>
      <c r="J178" s="89"/>
      <c r="K178" s="88" t="str">
        <f>+$N$82</f>
        <v>-</v>
      </c>
      <c r="L178" s="89"/>
      <c r="Q178" s="42"/>
      <c r="R178" s="43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3"/>
      <c r="AH178" s="42"/>
      <c r="AI178" s="42"/>
      <c r="AJ178" s="42"/>
      <c r="AK178" s="42"/>
    </row>
    <row r="179" spans="2:37" s="41" customFormat="1" ht="11.25">
      <c r="B179" s="47" t="s">
        <v>22</v>
      </c>
      <c r="C179" s="40"/>
      <c r="D179" s="85"/>
      <c r="E179" s="86"/>
      <c r="F179" s="86"/>
      <c r="G179" s="87"/>
      <c r="H179" s="48">
        <f>+$N$53</f>
        <v>0</v>
      </c>
      <c r="I179" s="88" t="str">
        <f t="shared" si="3"/>
        <v>-</v>
      </c>
      <c r="J179" s="89"/>
      <c r="K179" s="88" t="str">
        <f>+$N$83</f>
        <v>-</v>
      </c>
      <c r="L179" s="89"/>
      <c r="Q179" s="42"/>
      <c r="R179" s="43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3"/>
      <c r="AH179" s="42"/>
      <c r="AI179" s="42"/>
      <c r="AJ179" s="42"/>
      <c r="AK179" s="42"/>
    </row>
    <row r="180" spans="2:37" s="41" customFormat="1" ht="11.25">
      <c r="B180" s="47" t="s">
        <v>24</v>
      </c>
      <c r="C180" s="40"/>
      <c r="D180" s="85"/>
      <c r="E180" s="86"/>
      <c r="F180" s="86"/>
      <c r="G180" s="87"/>
      <c r="H180" s="48">
        <f>+$N$54</f>
        <v>0</v>
      </c>
      <c r="I180" s="88" t="str">
        <f t="shared" si="3"/>
        <v>-</v>
      </c>
      <c r="J180" s="89"/>
      <c r="K180" s="88" t="str">
        <f>+$N$84</f>
        <v>-</v>
      </c>
      <c r="L180" s="89"/>
      <c r="Q180" s="42"/>
      <c r="R180" s="43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3"/>
      <c r="AH180" s="42"/>
      <c r="AI180" s="42"/>
      <c r="AJ180" s="42"/>
      <c r="AK180" s="42"/>
    </row>
    <row r="181" spans="2:37" s="41" customFormat="1" ht="11.25">
      <c r="B181" s="47" t="s">
        <v>27</v>
      </c>
      <c r="C181" s="40"/>
      <c r="D181" s="85"/>
      <c r="E181" s="86"/>
      <c r="F181" s="86"/>
      <c r="G181" s="87"/>
      <c r="H181" s="48">
        <f>+$N$55</f>
        <v>0</v>
      </c>
      <c r="I181" s="88" t="str">
        <f t="shared" si="3"/>
        <v>-</v>
      </c>
      <c r="J181" s="89"/>
      <c r="K181" s="88" t="str">
        <f>+$N$85</f>
        <v>-</v>
      </c>
      <c r="L181" s="89"/>
      <c r="Q181" s="42"/>
      <c r="R181" s="43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3"/>
      <c r="AH181" s="42"/>
      <c r="AI181" s="42"/>
      <c r="AJ181" s="42"/>
      <c r="AK181" s="42"/>
    </row>
    <row r="182" spans="2:37" s="41" customFormat="1" ht="11.25">
      <c r="B182" s="47" t="s">
        <v>29</v>
      </c>
      <c r="C182" s="40"/>
      <c r="D182" s="85"/>
      <c r="E182" s="86"/>
      <c r="F182" s="86"/>
      <c r="G182" s="87"/>
      <c r="H182" s="48">
        <f>+$N$56</f>
        <v>0</v>
      </c>
      <c r="I182" s="88" t="str">
        <f t="shared" si="3"/>
        <v>-</v>
      </c>
      <c r="J182" s="89"/>
      <c r="K182" s="88" t="str">
        <f>+$N$86</f>
        <v>-</v>
      </c>
      <c r="L182" s="89"/>
      <c r="Q182" s="42"/>
      <c r="R182" s="43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3"/>
      <c r="AH182" s="42"/>
      <c r="AI182" s="42"/>
      <c r="AJ182" s="42"/>
      <c r="AK182" s="42"/>
    </row>
    <row r="183" spans="2:37" s="41" customFormat="1" ht="11.25">
      <c r="B183" s="47" t="s">
        <v>31</v>
      </c>
      <c r="C183" s="40"/>
      <c r="D183" s="85"/>
      <c r="E183" s="86"/>
      <c r="F183" s="86"/>
      <c r="G183" s="87"/>
      <c r="H183" s="48">
        <f>+$N$57</f>
        <v>0</v>
      </c>
      <c r="I183" s="88" t="str">
        <f t="shared" si="3"/>
        <v>-</v>
      </c>
      <c r="J183" s="89"/>
      <c r="K183" s="88" t="str">
        <f>+$N$87</f>
        <v>-</v>
      </c>
      <c r="L183" s="89"/>
      <c r="Q183" s="42"/>
      <c r="R183" s="43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3"/>
      <c r="AH183" s="42"/>
      <c r="AI183" s="42"/>
      <c r="AJ183" s="42"/>
      <c r="AK183" s="42"/>
    </row>
    <row r="184" spans="2:37" s="41" customFormat="1" ht="11.25">
      <c r="B184" s="47" t="s">
        <v>33</v>
      </c>
      <c r="C184" s="40"/>
      <c r="D184" s="85"/>
      <c r="E184" s="86"/>
      <c r="F184" s="86"/>
      <c r="G184" s="87"/>
      <c r="H184" s="48">
        <f>+$N$58</f>
        <v>0</v>
      </c>
      <c r="I184" s="88" t="str">
        <f t="shared" si="3"/>
        <v>-</v>
      </c>
      <c r="J184" s="89"/>
      <c r="K184" s="88" t="str">
        <f>+$N$88</f>
        <v>-</v>
      </c>
      <c r="L184" s="89"/>
      <c r="Q184" s="42"/>
      <c r="R184" s="43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3"/>
      <c r="AH184" s="42"/>
      <c r="AI184" s="42"/>
      <c r="AJ184" s="42"/>
      <c r="AK184" s="42"/>
    </row>
    <row r="185" spans="2:37" s="41" customFormat="1" ht="11.25">
      <c r="B185" s="47" t="s">
        <v>36</v>
      </c>
      <c r="C185" s="40"/>
      <c r="D185" s="85"/>
      <c r="E185" s="86"/>
      <c r="F185" s="86"/>
      <c r="G185" s="87"/>
      <c r="H185" s="48">
        <f>+$N$59</f>
        <v>0</v>
      </c>
      <c r="I185" s="88" t="str">
        <f t="shared" si="3"/>
        <v>-</v>
      </c>
      <c r="J185" s="89"/>
      <c r="K185" s="88" t="str">
        <f>+$N$89</f>
        <v>-</v>
      </c>
      <c r="L185" s="89"/>
      <c r="Q185" s="42"/>
      <c r="R185" s="43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3"/>
      <c r="AH185" s="42"/>
      <c r="AI185" s="42"/>
      <c r="AJ185" s="42"/>
      <c r="AK185" s="42"/>
    </row>
    <row r="186" spans="2:37" s="41" customFormat="1" ht="11.25">
      <c r="B186" s="47" t="s">
        <v>37</v>
      </c>
      <c r="C186" s="40"/>
      <c r="D186" s="85"/>
      <c r="E186" s="86"/>
      <c r="F186" s="86"/>
      <c r="G186" s="87"/>
      <c r="H186" s="48">
        <f>+$O$52</f>
        <v>0</v>
      </c>
      <c r="I186" s="88" t="str">
        <f t="shared" si="3"/>
        <v>-</v>
      </c>
      <c r="J186" s="89"/>
      <c r="K186" s="88" t="str">
        <f>+$O$82</f>
        <v>-</v>
      </c>
      <c r="L186" s="89"/>
      <c r="Q186" s="42"/>
      <c r="R186" s="43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3"/>
      <c r="AH186" s="42"/>
      <c r="AI186" s="42"/>
      <c r="AJ186" s="42"/>
      <c r="AK186" s="42"/>
    </row>
    <row r="187" spans="2:37" s="41" customFormat="1" ht="11.25">
      <c r="B187" s="47" t="s">
        <v>38</v>
      </c>
      <c r="C187" s="40"/>
      <c r="D187" s="85"/>
      <c r="E187" s="86"/>
      <c r="F187" s="86"/>
      <c r="G187" s="87"/>
      <c r="H187" s="48">
        <f>+$O$53</f>
        <v>0</v>
      </c>
      <c r="I187" s="88" t="str">
        <f t="shared" si="3"/>
        <v>-</v>
      </c>
      <c r="J187" s="89"/>
      <c r="K187" s="88" t="str">
        <f>+$O$83</f>
        <v>-</v>
      </c>
      <c r="L187" s="89"/>
      <c r="Q187" s="42"/>
      <c r="R187" s="43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3"/>
      <c r="AH187" s="42"/>
      <c r="AI187" s="42"/>
      <c r="AJ187" s="42"/>
      <c r="AK187" s="42"/>
    </row>
    <row r="188" spans="2:37" s="41" customFormat="1" ht="11.25">
      <c r="B188" s="47" t="s">
        <v>39</v>
      </c>
      <c r="C188" s="40"/>
      <c r="D188" s="85"/>
      <c r="E188" s="86"/>
      <c r="F188" s="86"/>
      <c r="G188" s="87"/>
      <c r="H188" s="48">
        <f>+$O$54</f>
        <v>0</v>
      </c>
      <c r="I188" s="88" t="str">
        <f t="shared" si="3"/>
        <v>-</v>
      </c>
      <c r="J188" s="89"/>
      <c r="K188" s="88" t="str">
        <f>+$O$84</f>
        <v>-</v>
      </c>
      <c r="L188" s="89"/>
      <c r="Q188" s="42"/>
      <c r="R188" s="43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3"/>
      <c r="AH188" s="42"/>
      <c r="AI188" s="42"/>
      <c r="AJ188" s="42"/>
      <c r="AK188" s="42"/>
    </row>
    <row r="189" spans="2:37" s="41" customFormat="1" ht="11.25">
      <c r="B189" s="47" t="s">
        <v>53</v>
      </c>
      <c r="C189" s="40"/>
      <c r="D189" s="85"/>
      <c r="E189" s="86"/>
      <c r="F189" s="86"/>
      <c r="G189" s="87"/>
      <c r="H189" s="48">
        <f>+$O$55</f>
        <v>0</v>
      </c>
      <c r="I189" s="88" t="str">
        <f t="shared" si="3"/>
        <v>-</v>
      </c>
      <c r="J189" s="89"/>
      <c r="K189" s="88" t="str">
        <f>+$O$85</f>
        <v>-</v>
      </c>
      <c r="L189" s="89"/>
      <c r="Q189" s="42"/>
      <c r="R189" s="43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3"/>
      <c r="AH189" s="42"/>
      <c r="AI189" s="42"/>
      <c r="AJ189" s="42"/>
      <c r="AK189" s="42"/>
    </row>
    <row r="190" spans="2:37" s="41" customFormat="1" ht="11.25">
      <c r="B190" s="47" t="s">
        <v>67</v>
      </c>
      <c r="C190" s="40"/>
      <c r="D190" s="85"/>
      <c r="E190" s="86"/>
      <c r="F190" s="86"/>
      <c r="G190" s="87"/>
      <c r="H190" s="48">
        <f>+$O$56</f>
        <v>0</v>
      </c>
      <c r="I190" s="88" t="str">
        <f t="shared" si="3"/>
        <v>-</v>
      </c>
      <c r="J190" s="89"/>
      <c r="K190" s="88" t="str">
        <f>+$O$86</f>
        <v>-</v>
      </c>
      <c r="L190" s="89"/>
      <c r="Q190" s="42"/>
      <c r="R190" s="43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3"/>
      <c r="AH190" s="42"/>
      <c r="AI190" s="42"/>
      <c r="AJ190" s="42"/>
      <c r="AK190" s="42"/>
    </row>
    <row r="191" spans="2:37" s="41" customFormat="1" ht="11.25">
      <c r="B191" s="47" t="s">
        <v>81</v>
      </c>
      <c r="C191" s="40"/>
      <c r="D191" s="85"/>
      <c r="E191" s="86"/>
      <c r="F191" s="86"/>
      <c r="G191" s="87"/>
      <c r="H191" s="48">
        <f>+$O$57</f>
        <v>0</v>
      </c>
      <c r="I191" s="88" t="str">
        <f t="shared" si="3"/>
        <v>-</v>
      </c>
      <c r="J191" s="89"/>
      <c r="K191" s="88" t="str">
        <f>+$O$87</f>
        <v>-</v>
      </c>
      <c r="L191" s="89"/>
      <c r="Q191" s="42"/>
      <c r="R191" s="43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3"/>
      <c r="AH191" s="42"/>
      <c r="AI191" s="42"/>
      <c r="AJ191" s="42"/>
      <c r="AK191" s="42"/>
    </row>
    <row r="192" spans="2:37" s="41" customFormat="1" ht="11.25">
      <c r="B192" s="47" t="s">
        <v>95</v>
      </c>
      <c r="C192" s="40"/>
      <c r="D192" s="85"/>
      <c r="E192" s="86"/>
      <c r="F192" s="86"/>
      <c r="G192" s="87"/>
      <c r="H192" s="48">
        <f>+$O$58</f>
        <v>0</v>
      </c>
      <c r="I192" s="88" t="str">
        <f t="shared" si="3"/>
        <v>-</v>
      </c>
      <c r="J192" s="89"/>
      <c r="K192" s="88" t="str">
        <f>+$O$88</f>
        <v>-</v>
      </c>
      <c r="L192" s="89"/>
      <c r="Q192" s="42"/>
      <c r="R192" s="43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3"/>
      <c r="AH192" s="42"/>
      <c r="AI192" s="42"/>
      <c r="AJ192" s="42"/>
      <c r="AK192" s="42"/>
    </row>
    <row r="193" spans="2:37" s="41" customFormat="1" ht="11.25">
      <c r="B193" s="47" t="s">
        <v>109</v>
      </c>
      <c r="C193" s="40"/>
      <c r="D193" s="85"/>
      <c r="E193" s="86"/>
      <c r="F193" s="86"/>
      <c r="G193" s="87"/>
      <c r="H193" s="48">
        <f>+$O$59</f>
        <v>0</v>
      </c>
      <c r="I193" s="88" t="str">
        <f t="shared" si="3"/>
        <v>-</v>
      </c>
      <c r="J193" s="89"/>
      <c r="K193" s="88" t="str">
        <f>+$O$89</f>
        <v>-</v>
      </c>
      <c r="L193" s="89"/>
      <c r="Q193" s="42"/>
      <c r="R193" s="43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3"/>
      <c r="AH193" s="42"/>
      <c r="AI193" s="42"/>
      <c r="AJ193" s="42"/>
      <c r="AK193" s="42"/>
    </row>
    <row r="194" spans="2:37" s="26" customFormat="1" ht="15">
      <c r="B194" s="34"/>
      <c r="C194" s="34"/>
      <c r="Q194" s="1"/>
      <c r="R194" s="2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2"/>
      <c r="AH194" s="1"/>
      <c r="AI194" s="1"/>
      <c r="AJ194" s="1"/>
      <c r="AK194" s="1"/>
    </row>
  </sheetData>
  <sheetProtection password="8F8C" sheet="1" objects="1" scenarios="1" selectLockedCells="1"/>
  <mergeCells count="321">
    <mergeCell ref="D193:G193"/>
    <mergeCell ref="I193:J193"/>
    <mergeCell ref="K193:L193"/>
    <mergeCell ref="G27:H27"/>
    <mergeCell ref="B26:M26"/>
    <mergeCell ref="N26:P26"/>
    <mergeCell ref="D191:G191"/>
    <mergeCell ref="I191:J191"/>
    <mergeCell ref="K191:L191"/>
    <mergeCell ref="D192:G192"/>
    <mergeCell ref="I192:J192"/>
    <mergeCell ref="K192:L192"/>
    <mergeCell ref="D189:G189"/>
    <mergeCell ref="I189:J189"/>
    <mergeCell ref="K189:L189"/>
    <mergeCell ref="D190:G190"/>
    <mergeCell ref="I190:J190"/>
    <mergeCell ref="K190:L190"/>
    <mergeCell ref="D187:G187"/>
    <mergeCell ref="I187:J187"/>
    <mergeCell ref="K187:L187"/>
    <mergeCell ref="D188:G188"/>
    <mergeCell ref="I188:J188"/>
    <mergeCell ref="K188:L188"/>
    <mergeCell ref="D185:G185"/>
    <mergeCell ref="I185:J185"/>
    <mergeCell ref="K185:L185"/>
    <mergeCell ref="D186:G186"/>
    <mergeCell ref="I186:J186"/>
    <mergeCell ref="K186:L186"/>
    <mergeCell ref="D183:G183"/>
    <mergeCell ref="I183:J183"/>
    <mergeCell ref="K183:L183"/>
    <mergeCell ref="D184:G184"/>
    <mergeCell ref="I184:J184"/>
    <mergeCell ref="K184:L184"/>
    <mergeCell ref="D181:G181"/>
    <mergeCell ref="I181:J181"/>
    <mergeCell ref="K181:L181"/>
    <mergeCell ref="D182:G182"/>
    <mergeCell ref="I182:J182"/>
    <mergeCell ref="K182:L182"/>
    <mergeCell ref="D179:G179"/>
    <mergeCell ref="I179:J179"/>
    <mergeCell ref="K179:L179"/>
    <mergeCell ref="D180:G180"/>
    <mergeCell ref="I180:J180"/>
    <mergeCell ref="K180:L180"/>
    <mergeCell ref="D177:G177"/>
    <mergeCell ref="I177:J177"/>
    <mergeCell ref="K177:L177"/>
    <mergeCell ref="D178:G178"/>
    <mergeCell ref="I178:J178"/>
    <mergeCell ref="K178:L178"/>
    <mergeCell ref="D175:G175"/>
    <mergeCell ref="I175:J175"/>
    <mergeCell ref="K175:L175"/>
    <mergeCell ref="D176:G176"/>
    <mergeCell ref="I176:J176"/>
    <mergeCell ref="K176:L176"/>
    <mergeCell ref="D173:G173"/>
    <mergeCell ref="I173:J173"/>
    <mergeCell ref="K173:L173"/>
    <mergeCell ref="D174:G174"/>
    <mergeCell ref="I174:J174"/>
    <mergeCell ref="K174:L174"/>
    <mergeCell ref="D171:G171"/>
    <mergeCell ref="I171:J171"/>
    <mergeCell ref="K171:L171"/>
    <mergeCell ref="D172:G172"/>
    <mergeCell ref="I172:J172"/>
    <mergeCell ref="K172:L172"/>
    <mergeCell ref="D169:G169"/>
    <mergeCell ref="I169:J169"/>
    <mergeCell ref="K169:L169"/>
    <mergeCell ref="D170:G170"/>
    <mergeCell ref="I170:J170"/>
    <mergeCell ref="K170:L170"/>
    <mergeCell ref="D167:G167"/>
    <mergeCell ref="I167:J167"/>
    <mergeCell ref="K167:L167"/>
    <mergeCell ref="D168:G168"/>
    <mergeCell ref="I168:J168"/>
    <mergeCell ref="K168:L168"/>
    <mergeCell ref="D165:G165"/>
    <mergeCell ref="I165:J165"/>
    <mergeCell ref="K165:L165"/>
    <mergeCell ref="D166:G166"/>
    <mergeCell ref="I166:J166"/>
    <mergeCell ref="K166:L166"/>
    <mergeCell ref="D163:G163"/>
    <mergeCell ref="I163:J163"/>
    <mergeCell ref="K163:L163"/>
    <mergeCell ref="D164:G164"/>
    <mergeCell ref="I164:J164"/>
    <mergeCell ref="K164:L164"/>
    <mergeCell ref="D161:G161"/>
    <mergeCell ref="I161:J161"/>
    <mergeCell ref="K161:L161"/>
    <mergeCell ref="D162:G162"/>
    <mergeCell ref="I162:J162"/>
    <mergeCell ref="K162:L162"/>
    <mergeCell ref="D159:G159"/>
    <mergeCell ref="I159:J159"/>
    <mergeCell ref="K159:L159"/>
    <mergeCell ref="D160:G160"/>
    <mergeCell ref="I160:J160"/>
    <mergeCell ref="K160:L160"/>
    <mergeCell ref="D157:G157"/>
    <mergeCell ref="I157:J157"/>
    <mergeCell ref="K157:L157"/>
    <mergeCell ref="D158:G158"/>
    <mergeCell ref="I158:J158"/>
    <mergeCell ref="K158:L158"/>
    <mergeCell ref="D155:G155"/>
    <mergeCell ref="I155:J155"/>
    <mergeCell ref="K155:L155"/>
    <mergeCell ref="D156:G156"/>
    <mergeCell ref="I156:J156"/>
    <mergeCell ref="K156:L156"/>
    <mergeCell ref="D152:G152"/>
    <mergeCell ref="I152:J152"/>
    <mergeCell ref="K152:L152"/>
    <mergeCell ref="I153:J153"/>
    <mergeCell ref="D154:G154"/>
    <mergeCell ref="I154:J154"/>
    <mergeCell ref="K154:L154"/>
    <mergeCell ref="D150:G150"/>
    <mergeCell ref="I150:J150"/>
    <mergeCell ref="K150:L150"/>
    <mergeCell ref="D151:G151"/>
    <mergeCell ref="I151:J151"/>
    <mergeCell ref="K151:L151"/>
    <mergeCell ref="D148:G148"/>
    <mergeCell ref="I148:J148"/>
    <mergeCell ref="K148:L148"/>
    <mergeCell ref="D149:G149"/>
    <mergeCell ref="I149:J149"/>
    <mergeCell ref="K149:L149"/>
    <mergeCell ref="D146:G146"/>
    <mergeCell ref="I146:J146"/>
    <mergeCell ref="K146:L146"/>
    <mergeCell ref="D147:G147"/>
    <mergeCell ref="I147:J147"/>
    <mergeCell ref="K147:L147"/>
    <mergeCell ref="D144:G144"/>
    <mergeCell ref="I144:J144"/>
    <mergeCell ref="K144:L144"/>
    <mergeCell ref="D145:G145"/>
    <mergeCell ref="I145:J145"/>
    <mergeCell ref="K145:L145"/>
    <mergeCell ref="D142:G142"/>
    <mergeCell ref="I142:J142"/>
    <mergeCell ref="K142:L142"/>
    <mergeCell ref="D143:G143"/>
    <mergeCell ref="I143:J143"/>
    <mergeCell ref="K143:L143"/>
    <mergeCell ref="D140:G140"/>
    <mergeCell ref="I140:J140"/>
    <mergeCell ref="K140:L140"/>
    <mergeCell ref="D141:G141"/>
    <mergeCell ref="I141:J141"/>
    <mergeCell ref="K141:L141"/>
    <mergeCell ref="D138:G138"/>
    <mergeCell ref="I138:J138"/>
    <mergeCell ref="K138:L138"/>
    <mergeCell ref="D139:G139"/>
    <mergeCell ref="I139:J139"/>
    <mergeCell ref="K139:L139"/>
    <mergeCell ref="D136:G136"/>
    <mergeCell ref="I136:J136"/>
    <mergeCell ref="K136:L136"/>
    <mergeCell ref="D137:G137"/>
    <mergeCell ref="I137:J137"/>
    <mergeCell ref="K137:L137"/>
    <mergeCell ref="D134:G134"/>
    <mergeCell ref="I134:J134"/>
    <mergeCell ref="K134:L134"/>
    <mergeCell ref="D135:G135"/>
    <mergeCell ref="I135:J135"/>
    <mergeCell ref="K135:L135"/>
    <mergeCell ref="D132:G132"/>
    <mergeCell ref="I132:J132"/>
    <mergeCell ref="K132:L132"/>
    <mergeCell ref="D133:G133"/>
    <mergeCell ref="I133:J133"/>
    <mergeCell ref="K133:L133"/>
    <mergeCell ref="D130:G130"/>
    <mergeCell ref="I130:J130"/>
    <mergeCell ref="K130:L130"/>
    <mergeCell ref="D131:G131"/>
    <mergeCell ref="I131:J131"/>
    <mergeCell ref="K131:L131"/>
    <mergeCell ref="D128:G128"/>
    <mergeCell ref="I128:J128"/>
    <mergeCell ref="K128:L128"/>
    <mergeCell ref="D129:G129"/>
    <mergeCell ref="I129:J129"/>
    <mergeCell ref="K129:L129"/>
    <mergeCell ref="D126:G126"/>
    <mergeCell ref="I126:J126"/>
    <mergeCell ref="K126:L126"/>
    <mergeCell ref="D127:G127"/>
    <mergeCell ref="I127:J127"/>
    <mergeCell ref="K127:L127"/>
    <mergeCell ref="D124:G124"/>
    <mergeCell ref="I124:J124"/>
    <mergeCell ref="K124:L124"/>
    <mergeCell ref="D125:G125"/>
    <mergeCell ref="I125:J125"/>
    <mergeCell ref="K125:L125"/>
    <mergeCell ref="D122:G122"/>
    <mergeCell ref="I122:J122"/>
    <mergeCell ref="K122:L122"/>
    <mergeCell ref="D123:G123"/>
    <mergeCell ref="I123:J123"/>
    <mergeCell ref="K123:L123"/>
    <mergeCell ref="D120:G120"/>
    <mergeCell ref="I120:J120"/>
    <mergeCell ref="K120:L120"/>
    <mergeCell ref="D121:G121"/>
    <mergeCell ref="I121:J121"/>
    <mergeCell ref="K121:L121"/>
    <mergeCell ref="D118:G118"/>
    <mergeCell ref="I118:J118"/>
    <mergeCell ref="K118:L118"/>
    <mergeCell ref="D119:G119"/>
    <mergeCell ref="I119:J119"/>
    <mergeCell ref="K119:L119"/>
    <mergeCell ref="D116:G116"/>
    <mergeCell ref="I116:J116"/>
    <mergeCell ref="K116:L116"/>
    <mergeCell ref="D117:G117"/>
    <mergeCell ref="I117:J117"/>
    <mergeCell ref="K117:L117"/>
    <mergeCell ref="D114:G114"/>
    <mergeCell ref="I114:J114"/>
    <mergeCell ref="K114:L114"/>
    <mergeCell ref="D115:G115"/>
    <mergeCell ref="I115:J115"/>
    <mergeCell ref="K115:L115"/>
    <mergeCell ref="D112:G112"/>
    <mergeCell ref="I112:J112"/>
    <mergeCell ref="K112:L112"/>
    <mergeCell ref="D113:G113"/>
    <mergeCell ref="I113:J113"/>
    <mergeCell ref="K113:L113"/>
    <mergeCell ref="D110:G110"/>
    <mergeCell ref="I110:J110"/>
    <mergeCell ref="K110:L110"/>
    <mergeCell ref="D111:G111"/>
    <mergeCell ref="I111:J111"/>
    <mergeCell ref="K111:L111"/>
    <mergeCell ref="D108:G108"/>
    <mergeCell ref="I108:J108"/>
    <mergeCell ref="K108:L108"/>
    <mergeCell ref="D109:G109"/>
    <mergeCell ref="I109:J109"/>
    <mergeCell ref="K109:L109"/>
    <mergeCell ref="D106:G106"/>
    <mergeCell ref="I106:J106"/>
    <mergeCell ref="K106:L106"/>
    <mergeCell ref="D107:G107"/>
    <mergeCell ref="I107:J107"/>
    <mergeCell ref="K107:L107"/>
    <mergeCell ref="D104:G104"/>
    <mergeCell ref="I104:J104"/>
    <mergeCell ref="K104:L104"/>
    <mergeCell ref="D105:G105"/>
    <mergeCell ref="I105:J105"/>
    <mergeCell ref="K105:L105"/>
    <mergeCell ref="D102:G102"/>
    <mergeCell ref="I102:J102"/>
    <mergeCell ref="K102:L102"/>
    <mergeCell ref="D103:G103"/>
    <mergeCell ref="I103:J103"/>
    <mergeCell ref="K103:L103"/>
    <mergeCell ref="D100:G100"/>
    <mergeCell ref="I100:J100"/>
    <mergeCell ref="K100:L100"/>
    <mergeCell ref="D101:G101"/>
    <mergeCell ref="I101:J101"/>
    <mergeCell ref="K101:L101"/>
    <mergeCell ref="D98:G98"/>
    <mergeCell ref="I98:J98"/>
    <mergeCell ref="K98:L98"/>
    <mergeCell ref="D99:G99"/>
    <mergeCell ref="I99:J99"/>
    <mergeCell ref="K99:L99"/>
    <mergeCell ref="B73:P73"/>
    <mergeCell ref="B74:P74"/>
    <mergeCell ref="D78:O78"/>
    <mergeCell ref="I96:J96"/>
    <mergeCell ref="D97:G97"/>
    <mergeCell ref="I97:J97"/>
    <mergeCell ref="K97:L97"/>
    <mergeCell ref="D48:O48"/>
    <mergeCell ref="B62:P62"/>
    <mergeCell ref="B64:P64"/>
    <mergeCell ref="B65:P65"/>
    <mergeCell ref="I68:K68"/>
    <mergeCell ref="I69:K69"/>
    <mergeCell ref="D29:N29"/>
    <mergeCell ref="B44:P44"/>
    <mergeCell ref="S44:AF45"/>
    <mergeCell ref="B45:P45"/>
    <mergeCell ref="B13:E13"/>
    <mergeCell ref="F13:O13"/>
    <mergeCell ref="B14:E14"/>
    <mergeCell ref="F14:O14"/>
    <mergeCell ref="B15:E15"/>
    <mergeCell ref="F15:O15"/>
    <mergeCell ref="B17:O17"/>
    <mergeCell ref="B18:O18"/>
    <mergeCell ref="B5:P5"/>
    <mergeCell ref="B6:P6"/>
    <mergeCell ref="B8:O8"/>
    <mergeCell ref="B9:O9"/>
    <mergeCell ref="F11:H11"/>
    <mergeCell ref="J11:L11"/>
    <mergeCell ref="M11:O11"/>
  </mergeCells>
  <conditionalFormatting sqref="I68:K68">
    <cfRule type="cellIs" priority="13" dxfId="13" operator="equal">
      <formula>"ok"</formula>
    </cfRule>
  </conditionalFormatting>
  <conditionalFormatting sqref="I69:K69">
    <cfRule type="cellIs" priority="11" dxfId="14" operator="equal">
      <formula>"no"</formula>
    </cfRule>
    <cfRule type="cellIs" priority="12" dxfId="13" operator="equal">
      <formula>"ok"</formula>
    </cfRule>
  </conditionalFormatting>
  <conditionalFormatting sqref="D82:O89">
    <cfRule type="cellIs" priority="9" dxfId="15" operator="equal">
      <formula>"DOUBT"</formula>
    </cfRule>
    <cfRule type="cellIs" priority="10" dxfId="16" operator="equal">
      <formula>"POS"</formula>
    </cfRule>
  </conditionalFormatting>
  <conditionalFormatting sqref="I97:J152">
    <cfRule type="cellIs" priority="7" dxfId="15" operator="between">
      <formula>0.35</formula>
      <formula>0.4</formula>
    </cfRule>
    <cfRule type="cellIs" priority="8" dxfId="16" operator="greaterThan">
      <formula>0.4</formula>
    </cfRule>
  </conditionalFormatting>
  <conditionalFormatting sqref="I154:J193">
    <cfRule type="cellIs" priority="5" dxfId="15" operator="between">
      <formula>0.35</formula>
      <formula>0.4</formula>
    </cfRule>
    <cfRule type="cellIs" priority="6" dxfId="16" operator="greaterThan">
      <formula>0.4</formula>
    </cfRule>
  </conditionalFormatting>
  <conditionalFormatting sqref="K97:L152">
    <cfRule type="cellIs" priority="3" dxfId="15" operator="equal">
      <formula>"DOUBT"</formula>
    </cfRule>
    <cfRule type="cellIs" priority="4" dxfId="16" operator="equal">
      <formula>"POS"</formula>
    </cfRule>
  </conditionalFormatting>
  <conditionalFormatting sqref="K154:L193">
    <cfRule type="cellIs" priority="1" dxfId="15" operator="equal">
      <formula>"DOUBT"</formula>
    </cfRule>
    <cfRule type="cellIs" priority="2" dxfId="16" operator="equal">
      <formula>"POS"</formula>
    </cfRule>
  </conditionalFormatting>
  <dataValidations count="1">
    <dataValidation type="list" showInputMessage="1" showErrorMessage="1" promptTitle="IMPORTANT!" prompt="Choose an option" sqref="N26:P26">
      <formula1>Opcion1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s="24" t="s">
        <v>236</v>
      </c>
    </row>
    <row r="2" ht="15">
      <c r="A2" s="24" t="s">
        <v>237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 BARREIRO</dc:creator>
  <cp:keywords/>
  <dc:description/>
  <cp:lastModifiedBy>MARIA GARCIA</cp:lastModifiedBy>
  <dcterms:created xsi:type="dcterms:W3CDTF">2017-06-19T11:09:58Z</dcterms:created>
  <dcterms:modified xsi:type="dcterms:W3CDTF">2021-05-27T13:19:31Z</dcterms:modified>
  <cp:category/>
  <cp:version/>
  <cp:contentType/>
  <cp:contentStatus/>
</cp:coreProperties>
</file>